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BACK OFFICE_PRENOS SA TRASFER Z\FIN IZV\2025\30_09_25\Future\"/>
    </mc:Choice>
  </mc:AlternateContent>
  <bookViews>
    <workbookView xWindow="0" yWindow="0" windowWidth="19200" windowHeight="11490" tabRatio="678" activeTab="14"/>
  </bookViews>
  <sheets>
    <sheet name="1" sheetId="1" r:id="rId1"/>
    <sheet name="2" sheetId="2" r:id="rId2"/>
    <sheet name="3" sheetId="3" r:id="rId3"/>
    <sheet name="4" sheetId="4" r:id="rId4"/>
    <sheet name="5" sheetId="90" r:id="rId5"/>
    <sheet name="6_0" sheetId="103" r:id="rId6"/>
    <sheet name="6_1" sheetId="104" r:id="rId7"/>
    <sheet name="6_2" sheetId="105" r:id="rId8"/>
    <sheet name="6_3" sheetId="106" r:id="rId9"/>
    <sheet name="6_4" sheetId="107" r:id="rId10"/>
    <sheet name="6_5" sheetId="108" r:id="rId11"/>
    <sheet name="7" sheetId="109" r:id="rId12"/>
    <sheet name="8" sheetId="110" r:id="rId13"/>
    <sheet name="9" sheetId="111" r:id="rId14"/>
    <sheet name="10" sheetId="114" r:id="rId15"/>
    <sheet name="11" sheetId="113" r:id="rId16"/>
  </sheets>
  <definedNames>
    <definedName name="_xlnm.Print_Area" localSheetId="0">'1'!$A$1:$F$101</definedName>
    <definedName name="_xlnm.Print_Area" localSheetId="14">'10'!$A$1:$I$64</definedName>
    <definedName name="_xlnm.Print_Area" localSheetId="15">'11'!$B$1:$L$42</definedName>
    <definedName name="_xlnm.Print_Area" localSheetId="1">'2'!$A$1:$F$96</definedName>
    <definedName name="_xlnm.Print_Area" localSheetId="2">'3'!$A$1:$E$42</definedName>
    <definedName name="_xlnm.Print_Area" localSheetId="3">'4'!$A$1:$F$57</definedName>
    <definedName name="_xlnm.Print_Area" localSheetId="4">'5'!$A$1:$F$33</definedName>
    <definedName name="_xlnm.Print_Area" localSheetId="5">'6_0'!$A$1:$Q$62</definedName>
    <definedName name="_xlnm.Print_Area" localSheetId="6">'6_1'!$A$1:$M$36</definedName>
    <definedName name="_xlnm.Print_Area" localSheetId="7">'6_2'!$A$1:$N$40</definedName>
    <definedName name="_xlnm.Print_Area" localSheetId="8">'6_3'!$A$1:$L$50</definedName>
    <definedName name="_xlnm.Print_Area" localSheetId="9">'6_4'!$A$1:$G$20</definedName>
    <definedName name="_xlnm.Print_Area" localSheetId="11">'7'!$A$1:$G$34</definedName>
    <definedName name="_xlnm.Print_Area" localSheetId="12">'8'!$A$1:$H$26</definedName>
    <definedName name="_xlnm.Print_Area" localSheetId="13">'9'!$A$1:$F$68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7" i="114" l="1"/>
  <c r="C47" i="114"/>
  <c r="H47" i="114" l="1"/>
  <c r="G47" i="114"/>
  <c r="E59" i="114"/>
  <c r="H59" i="114"/>
  <c r="G59" i="114"/>
  <c r="D59" i="114"/>
  <c r="C59" i="114"/>
  <c r="E51" i="4" l="1"/>
  <c r="E47" i="4"/>
  <c r="E32" i="4"/>
  <c r="E49" i="4" s="1"/>
  <c r="E53" i="4" s="1"/>
  <c r="H37" i="113" l="1"/>
  <c r="D24" i="109"/>
  <c r="E24" i="109"/>
  <c r="R60" i="103"/>
  <c r="S60" i="103"/>
  <c r="D15" i="3" l="1"/>
  <c r="D19" i="3" s="1"/>
  <c r="E77" i="2" l="1"/>
  <c r="D22" i="3" s="1"/>
  <c r="E55" i="2"/>
  <c r="E65" i="2" s="1"/>
  <c r="E68" i="2" s="1"/>
  <c r="E74" i="2" s="1"/>
  <c r="E48" i="2"/>
  <c r="E45" i="2"/>
  <c r="E33" i="2"/>
  <c r="E26" i="2"/>
  <c r="E20" i="2"/>
  <c r="E15" i="2"/>
  <c r="D21" i="3" l="1"/>
  <c r="D23" i="3" s="1"/>
  <c r="D32" i="3" s="1"/>
  <c r="E91" i="1"/>
  <c r="E79" i="2"/>
  <c r="E89" i="2" s="1"/>
  <c r="E71" i="1"/>
  <c r="E89" i="1"/>
  <c r="E92" i="1" s="1"/>
  <c r="E52" i="1" l="1"/>
  <c r="E46" i="1"/>
  <c r="E69" i="1" s="1"/>
  <c r="E32" i="1"/>
  <c r="E26" i="1"/>
  <c r="E22" i="1"/>
  <c r="E18" i="1"/>
  <c r="E17" i="1" s="1"/>
  <c r="E41" i="1" s="1"/>
  <c r="E70" i="1" l="1"/>
</calcChain>
</file>

<file path=xl/sharedStrings.xml><?xml version="1.0" encoding="utf-8"?>
<sst xmlns="http://schemas.openxmlformats.org/spreadsheetml/2006/main" count="1379" uniqueCount="912">
  <si>
    <t>20</t>
  </si>
  <si>
    <t>200, 201</t>
  </si>
  <si>
    <t>202, 203</t>
  </si>
  <si>
    <t>204, 205</t>
  </si>
  <si>
    <t>30, 31</t>
  </si>
  <si>
    <t>40</t>
  </si>
  <si>
    <t>400, 401</t>
  </si>
  <si>
    <t>412, 415, 419</t>
  </si>
  <si>
    <t>43</t>
  </si>
  <si>
    <t>44</t>
  </si>
  <si>
    <t>440, 441</t>
  </si>
  <si>
    <t>442, 443, 444</t>
  </si>
  <si>
    <t>445, 446</t>
  </si>
  <si>
    <t>45, 46, 47,
48, 49</t>
  </si>
  <si>
    <t>470, 471, 479</t>
  </si>
  <si>
    <t>480, 481</t>
  </si>
  <si>
    <t>51</t>
  </si>
  <si>
    <t>530</t>
  </si>
  <si>
    <t>002</t>
  </si>
  <si>
    <t>003</t>
  </si>
  <si>
    <t>008</t>
  </si>
  <si>
    <t>009</t>
  </si>
  <si>
    <t>017</t>
  </si>
  <si>
    <t>026</t>
  </si>
  <si>
    <t>027</t>
  </si>
  <si>
    <t>039</t>
  </si>
  <si>
    <t>042</t>
  </si>
  <si>
    <t>053</t>
  </si>
  <si>
    <t>054</t>
  </si>
  <si>
    <t>063</t>
  </si>
  <si>
    <t>075</t>
  </si>
  <si>
    <t>604, 606, 609</t>
  </si>
  <si>
    <t>720</t>
  </si>
  <si>
    <t>721</t>
  </si>
  <si>
    <t>724, 725, 726</t>
  </si>
  <si>
    <t>620</t>
  </si>
  <si>
    <t>621</t>
  </si>
  <si>
    <t>624, 625</t>
  </si>
  <si>
    <t>233</t>
  </si>
  <si>
    <t>234</t>
  </si>
  <si>
    <t>240</t>
  </si>
  <si>
    <t>241</t>
  </si>
  <si>
    <t>258</t>
  </si>
  <si>
    <t>263</t>
  </si>
  <si>
    <t>4.</t>
  </si>
  <si>
    <t>304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</si>
  <si>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</si>
  <si>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</si>
  <si>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</si>
  <si>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</si>
  <si>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</si>
  <si>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</si>
  <si>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</si>
  <si>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</si>
  <si>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</si>
  <si>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</t>
  </si>
  <si>
    <t>1.11.</t>
  </si>
  <si>
    <t>1.12.</t>
  </si>
  <si>
    <t>1.13.</t>
  </si>
  <si>
    <t>1.14.</t>
  </si>
  <si>
    <t>1.15.</t>
  </si>
  <si>
    <t>A.</t>
  </si>
  <si>
    <t>2.1.</t>
  </si>
  <si>
    <t>2.2.</t>
  </si>
  <si>
    <t>2.3.</t>
  </si>
  <si>
    <t>2.4.</t>
  </si>
  <si>
    <t>2.5.</t>
  </si>
  <si>
    <t>2.6.</t>
  </si>
  <si>
    <t>2.7.</t>
  </si>
  <si>
    <t>2.8.</t>
  </si>
  <si>
    <t>2.9.</t>
  </si>
  <si>
    <t>2.10.</t>
  </si>
  <si>
    <t>2.11.</t>
  </si>
  <si>
    <t>2.12.</t>
  </si>
  <si>
    <t>6.</t>
  </si>
  <si>
    <t>(+)</t>
  </si>
  <si>
    <t>(-)</t>
  </si>
  <si>
    <t>(–)</t>
  </si>
  <si>
    <t>(+) (–)</t>
  </si>
  <si>
    <t>(u konvertibilnim markama)</t>
  </si>
  <si>
    <t>Redni broj</t>
  </si>
  <si>
    <t>Tekuća godina</t>
  </si>
  <si>
    <t>Prethodna godina</t>
  </si>
  <si>
    <t xml:space="preserve">U Banja Luci </t>
  </si>
  <si>
    <t>M.P.</t>
  </si>
  <si>
    <t>Lice sa licencom</t>
  </si>
  <si>
    <t>Zakonski zastupnik društva za upravljanje investicionim fondom</t>
  </si>
  <si>
    <t xml:space="preserve">Naziv investicionog fonda: </t>
  </si>
  <si>
    <t xml:space="preserve">Registarski broj investicionog fonda: </t>
  </si>
  <si>
    <t>Naziv društva za upravljanje investicionim fondom: Društvo za upravljanje investicionim fondovima Kristal invest A.D. Banja Luka</t>
  </si>
  <si>
    <t>Matični broj društva za upravljanje investicionim fondom: 01935615</t>
  </si>
  <si>
    <t>JIB društva za upravljanje investicionim fondom: 4400819920004</t>
  </si>
  <si>
    <t>BILANS TOKOVA GOTOVINE</t>
  </si>
  <si>
    <t>(Izvjestaj o tokovima gotovine investicionog fonda)</t>
  </si>
  <si>
    <t xml:space="preserve">IZVJEŠTAJ O PROMJENAMA NETO IMOVINE INVESTICIONOG FONDA </t>
  </si>
  <si>
    <t>(Izvjestaj o ukupnom rezultatu u periodu)</t>
  </si>
  <si>
    <t>BILANS STANJA INVESTICIONOG FONDA</t>
  </si>
  <si>
    <t>(Izvjestaj o finansijskom polozaju)</t>
  </si>
  <si>
    <t>BILANS USPJEHA INVESTICIONOG FONDA</t>
  </si>
  <si>
    <t xml:space="preserve"> Lice sa licencom</t>
  </si>
  <si>
    <t>SREDSTVA</t>
  </si>
  <si>
    <t>I - Gotovina i gotovinski ekvivalenti</t>
  </si>
  <si>
    <t>II - Ulaganja fonda_x000D_
(003 + 007 + 011 + 016)</t>
  </si>
  <si>
    <t>3. Finansijska sredstva po amortizovanoj vrijednosti_x000D_
(012 do 015)</t>
  </si>
  <si>
    <t>3.2. Depoziti</t>
  </si>
  <si>
    <t>4. Ostala ulaganja</t>
  </si>
  <si>
    <t>III - Potraživanja_x000D_
(018 + 019 + 020 + 021 + 022)</t>
  </si>
  <si>
    <t>2. Potraživanja po osnovu dividendi</t>
  </si>
  <si>
    <t>3. Potraživanja po osnovu datih avansa</t>
  </si>
  <si>
    <t>4. Ostala potraživanja iz aktivnosti fonda</t>
  </si>
  <si>
    <t>5. Potraživanja od društva za upravljanje</t>
  </si>
  <si>
    <t>IV - Odložena poreska sredstva</t>
  </si>
  <si>
    <t>V - Razgraničenja</t>
  </si>
  <si>
    <t>VI - Ostala potraživanja i sredstva</t>
  </si>
  <si>
    <t>A. UKUPNO SREDSTVA_x000D_
(001 + 002 + 017 + 023+ 024 + 025)</t>
  </si>
  <si>
    <t>OBAVEZE</t>
  </si>
  <si>
    <t>I - Obaveze po osnovu poslovanja_x000D_
(028 + 029)</t>
  </si>
  <si>
    <t>1. Obaveze po osnovu ulaganja u hartije od vrijednosti</t>
  </si>
  <si>
    <t>2. Ostale obaveze po osnovu ulaganja</t>
  </si>
  <si>
    <t>II - Obaveze po osnovu troškova poslovanja (031 do_x000D_
035)</t>
  </si>
  <si>
    <t>1. Obaveze prema banci depozitaru</t>
  </si>
  <si>
    <t>2. Obaveze po osnovu naknada članovima nadzornog odbora</t>
  </si>
  <si>
    <t>3. Obaveze po osnovu otkupa udjela</t>
  </si>
  <si>
    <t>4. Obaveze prema investitorima za učešće u dobiti</t>
  </si>
  <si>
    <t>5. Ostale obaveze iz poslovanja</t>
  </si>
  <si>
    <t>1. Obaveze prema društvu za upravljanje</t>
  </si>
  <si>
    <t>2. Obaveza za ulaznu i izlaznu naknadu</t>
  </si>
  <si>
    <t>IV - Finansijske obaveze po fer vrijednosti kroz bilans uspjeha_x000D_
(040 + 041)</t>
  </si>
  <si>
    <t>1. Finansijske obaveze po fer vrijednosti kroz bilans uspjeha</t>
  </si>
  <si>
    <t>2. Derivatne finansijske obaveze</t>
  </si>
  <si>
    <t>1. Dugoročni krediti</t>
  </si>
  <si>
    <t>2. Kratkoročni krediti</t>
  </si>
  <si>
    <t>3. Obaveze po emitovanim dužničkim instrumentima</t>
  </si>
  <si>
    <t>VI - Ostale obaveze (048 do 052)</t>
  </si>
  <si>
    <t>1. Ostale obaveze</t>
  </si>
  <si>
    <t>2. Odložene poreske obaveze</t>
  </si>
  <si>
    <t>3. Razgraničenja</t>
  </si>
  <si>
    <t>4. Obaveze po osnovu članstva</t>
  </si>
  <si>
    <t>5. Rezervisanja</t>
  </si>
  <si>
    <t>B. UKUPNO OBAVEZE_x000D_
(027 + 030 + 036 + 039 + 042 + 047)</t>
  </si>
  <si>
    <t>NETO IMOVINA</t>
  </si>
  <si>
    <t>I - Osnovni kapital_x000D_
(055 – 056 + 057 + 058)</t>
  </si>
  <si>
    <t>1. Akcijski kapital</t>
  </si>
  <si>
    <t>2. Otkupljene sopstvene akcije</t>
  </si>
  <si>
    <t>3. Udjeli</t>
  </si>
  <si>
    <t>4. Neto imovina dobrovoljnog penzijskog fonda</t>
  </si>
  <si>
    <t>II - Rezerve (060 + 061)</t>
  </si>
  <si>
    <t>1. Emisiona premija</t>
  </si>
  <si>
    <t>2. Ostale kapitalne rezerve</t>
  </si>
  <si>
    <t>III - Revalorizacione rezerve (063 do 065)</t>
  </si>
  <si>
    <t>2. Revalorizacione rezerve za instrumente zaštite</t>
  </si>
  <si>
    <t>3. Ostale revalorizacione rezerve</t>
  </si>
  <si>
    <t>IV - Rezerve iz dobiti (067 + 068)</t>
  </si>
  <si>
    <t>1. Zakonske rezerve</t>
  </si>
  <si>
    <t>2. Ostale rezerve</t>
  </si>
  <si>
    <t>V - Dobit (070 + 071)</t>
  </si>
  <si>
    <t>1. Akumulirana, neraspoređena dobit iz ranijih godina</t>
  </si>
  <si>
    <t>2. Dobit tekuće godine</t>
  </si>
  <si>
    <t>VI - Gubitak (073 + 074)</t>
  </si>
  <si>
    <t>1. Akumulirani, nepokriveni gubici iz ranijih godina</t>
  </si>
  <si>
    <t>2. Gubitak tekuće godine</t>
  </si>
  <si>
    <t>V. UKUPNO NETO IMOVINA_x000D_
(054 + 059 + 062 + 066 + 069 – 072)</t>
  </si>
  <si>
    <t>G. BROJ EMITOVANIH AKCIJA / UDJELA</t>
  </si>
  <si>
    <t>D. NETO IMOVINA PO AKCIJI/UDJELU_x000D_
(075/076)</t>
  </si>
  <si>
    <t>Đ. VANBILANSNA EVIDENCIJA</t>
  </si>
  <si>
    <t>1. Vanbilansna aktiva</t>
  </si>
  <si>
    <t>2. Vanbilansna pasiva</t>
  </si>
  <si>
    <t>Pozicija</t>
  </si>
  <si>
    <t>Grupa računa/račun</t>
  </si>
  <si>
    <t>Napomene</t>
  </si>
  <si>
    <t>Oznaka za AOP</t>
  </si>
  <si>
    <t>A. REALIZOVANI PRIHODI I RASHODI</t>
  </si>
  <si>
    <t>I - Poslovni prihodi (202 do 205)</t>
  </si>
  <si>
    <t>1. Prihodi od dividendi</t>
  </si>
  <si>
    <t>2. Prihodi od kamata</t>
  </si>
  <si>
    <t>3. Amortizacija premije /diskonta/ po osnovu hartija od vrijednosti po amortizovanoj vrijednosti</t>
  </si>
  <si>
    <t>4. Ostali poslovni prihodi</t>
  </si>
  <si>
    <t>II - Realizovani dobici (207 do 211)</t>
  </si>
  <si>
    <t>4. Realizovane pozitivne kursne razlike</t>
  </si>
  <si>
    <t>5. Ostali realizovani dobici</t>
  </si>
  <si>
    <t>III - Poslovni rashodi (213 do 218)</t>
  </si>
  <si>
    <t>1. Naknada društvu za upravljanje</t>
  </si>
  <si>
    <t>2. Troškovi kupovine i prodaje hartija od vrijednosti</t>
  </si>
  <si>
    <t>3. Naknada članovima nadzornog odbora</t>
  </si>
  <si>
    <t>4 Naknade banci depozitaru</t>
  </si>
  <si>
    <t>5. Rashodi po osnovu poreza</t>
  </si>
  <si>
    <t>6. Ostali dozvoljeni rashodi fonda</t>
  </si>
  <si>
    <t>IV - Realizovani gubici (220 do 224)</t>
  </si>
  <si>
    <t>4. Realizovane negativne kursne razlike</t>
  </si>
  <si>
    <t>5. Ostali realizovani gubici</t>
  </si>
  <si>
    <t>V - Finansijski prihodi (226)</t>
  </si>
  <si>
    <t>Ostali finansijski prihodi</t>
  </si>
  <si>
    <t>VI - Finansijski rashodi (228 + 229)</t>
  </si>
  <si>
    <t>1. Rashodi po osnovu kamata</t>
  </si>
  <si>
    <t>2. Ostali finansijski rashodi</t>
  </si>
  <si>
    <t>B. REALIZOVANA DOBIT (GUBITAK) PRIJE OPOREZIVANjA</t>
  </si>
  <si>
    <t>1. Realizovana dobit (201 + 206 - 212 - 219 + 225 - 227)</t>
  </si>
  <si>
    <t>V. NEREALIZOVANI DOBICI I GUBICI</t>
  </si>
  <si>
    <t>I - Nerealizovani dobici (233 do 238)</t>
  </si>
  <si>
    <t>1. Nerealizovani dobici od finansijskih sredstava po fer vrijednosti kroz bilans uspjeha po osnovu svođenja na fer vrijednost</t>
  </si>
  <si>
    <t>2. Nerealizovani dobici od finansijskih obaveza po fer vrijednosti kroz bilans uspjeha po osnovu svođenja na fer vrijednost</t>
  </si>
  <si>
    <t>3. Nerealizovane pozitivne kursne razlike</t>
  </si>
  <si>
    <t>4. Nerealizovani dobici po osnovu derivata</t>
  </si>
  <si>
    <t>5. Umanjenje prethodno priznatih kreditnih gubitaka od obezvređenja</t>
  </si>
  <si>
    <t>6. Ostali nerealizovani dobici</t>
  </si>
  <si>
    <t>II - Nerealizovani gubici (240 do 246)</t>
  </si>
  <si>
    <t>1. Nerealizovani gubici od finansijskih sredstava po fer vrijednosti kroz bilans uspjeha po osnovu svođenja na fer vrijednost</t>
  </si>
  <si>
    <t>2. Nerealizovani gubici od finansijskih obaveza po fer vrijednosti kroz bilans uspjeha po osnovu svođenja na fer vrijednost</t>
  </si>
  <si>
    <t>3. Nerealizovane negativne kursne razlike</t>
  </si>
  <si>
    <t>4. Nerealizovani gubici po osnovu derivata</t>
  </si>
  <si>
    <t>7. Ostali nerealizovani gubici</t>
  </si>
  <si>
    <t>1. Ukupna nerealizovana dobit (232 - 239)</t>
  </si>
  <si>
    <t>2. Ukupni nerealizovani gubitak (239 - 232)</t>
  </si>
  <si>
    <t>1 Ukupna dobit prije oporezivanja</t>
  </si>
  <si>
    <t>2. Ukupni gubitak prije oporezivanja</t>
  </si>
  <si>
    <t>E. POREZ NA DOBIT (252 + 253)</t>
  </si>
  <si>
    <t>1. Tekući porez na dobit</t>
  </si>
  <si>
    <t>2. Odloženi porez na dobit</t>
  </si>
  <si>
    <t>1 Ukupna dobit poslije oporezivanja (249 ± 251)</t>
  </si>
  <si>
    <t>2. Ukupni gubitak poslije oporezivanja (250 ± 251)</t>
  </si>
  <si>
    <t>Z. OSTALI UKUPNI REZULTAT (257 + 262)</t>
  </si>
  <si>
    <t>1. Stavke koje mogu biti reklasifikovane u bilans uspjeha (± 258 ± 259 ± 260 - 261)</t>
  </si>
  <si>
    <t>1.1. Povećanje/(smanjenje) fer vrijednosti dužničkih instrumenata po fer vrijednosti kroz ostali ukupni rezultat</t>
  </si>
  <si>
    <t>1.2. Efekti proistekli iz transakcija zaštite</t>
  </si>
  <si>
    <t>1.3. Ostale stavke koje mogu biti reklasifikovane u bilans uspjeha</t>
  </si>
  <si>
    <t>1.4. Porez na dobit koji se odnosi na ove stavke</t>
  </si>
  <si>
    <t>2. Stavke koje neće biti reklasifikovane u bilans uspjeha (± 263 ± 264 - 265)</t>
  </si>
  <si>
    <t>2.1. Povećanje/(smanjenje) fer vrijednosti vlasničkih instrumenata po fer vrijednosti kroz ostali ukupni rezultat</t>
  </si>
  <si>
    <t>2.2. Ostale stavke koje neće biti reklasifikovane u bilans uspjeha</t>
  </si>
  <si>
    <t>2.3. Porez na dobit koji se odnosi na ove stavke</t>
  </si>
  <si>
    <t>I. POVEĆANjE/(SMANjENjE) NETO IMOVINE -_x000D_
UKUPNI REZULTAT</t>
  </si>
  <si>
    <t>Povećanje neto imovine fonda (254 ili 255 ± 256)</t>
  </si>
  <si>
    <t>Smanjenje neto imovine fonda (254 ili 255 ± 256)</t>
  </si>
  <si>
    <t>J. ZARADA PO AKCIJI</t>
  </si>
  <si>
    <t>1. Osnovna zarada po akciji</t>
  </si>
  <si>
    <t>2. Razrijeđena zarada po akciji</t>
  </si>
  <si>
    <t>Promjena na_x000D_
530 (dio)</t>
  </si>
  <si>
    <t>Promjena na_x000D_
531</t>
  </si>
  <si>
    <t>Promjena na_x000D_
532 (dio)</t>
  </si>
  <si>
    <t>Odloženi porez</t>
  </si>
  <si>
    <t>Stanje na dan 31. 12. prethodnog obračunskog perioda</t>
  </si>
  <si>
    <t>Efekti retroaktivne primjene promjene računovodstvenih politika</t>
  </si>
  <si>
    <t>Efekti retroaktivnog prepravljanja iznosa priznatih u skladu sa MRS 8</t>
  </si>
  <si>
    <t>Ponovo iskazano stanje na dan 1.1. tekućeg obračunskog perioda_x000D_
(301 ± 302 ± 303)</t>
  </si>
  <si>
    <t>Dobit/(gubitak) za period</t>
  </si>
  <si>
    <t>Ostali ukupni rezultat za period</t>
  </si>
  <si>
    <t>Ukupni rezultat (± 305 ± 306)</t>
  </si>
  <si>
    <t>Povećanje po osnovu izdatih udjela/akcija</t>
  </si>
  <si>
    <t>Smanjenje po osnovu povlačenja udjela/akcija</t>
  </si>
  <si>
    <t>Smanjenje po osnovu isplata akumuliranih sredstava dobrovoljnog penzijskog fonda</t>
  </si>
  <si>
    <t>Objavljene dividende i drugi vidovi raspodjele dobiti</t>
  </si>
  <si>
    <t>Ostale promjene</t>
  </si>
  <si>
    <t>Broj udjela/akcija fonda u periodu</t>
  </si>
  <si>
    <t>Broj udjela/akcija fonda na početku perioda</t>
  </si>
  <si>
    <t>Izdati udjeli/akcije u toku perioda</t>
  </si>
  <si>
    <t>Povučeni udjeli/akcije u toku perioda</t>
  </si>
  <si>
    <t>Broj udjela/akcija fonda na kraju perioda</t>
  </si>
  <si>
    <t>Odlivi po osnovu ulaganja u finansijska sredstva po fer vrijednosti kroz ostali ukupni rezultat</t>
  </si>
  <si>
    <t>Prilivi od kamata</t>
  </si>
  <si>
    <t>Prilivi od dividendi</t>
  </si>
  <si>
    <t>Odlivi po osnovu plaćenih transakcijskih troškova pri kupovini i prodaji ulaganja</t>
  </si>
  <si>
    <t>Odlivi po osnovu plaćenih naknada depozitaru</t>
  </si>
  <si>
    <t>Odlivi po osnovu plaćenih naknada članovima nadzornog odbora</t>
  </si>
  <si>
    <t>Odlivi po osnovu plaćenog poreza na dobit</t>
  </si>
  <si>
    <t>Ostali prilivi iz poslovnih aktivnosti</t>
  </si>
  <si>
    <t>Ostali odlivi iz poslovnih aktivnosti</t>
  </si>
  <si>
    <t>Prilivi po osnovu izdatih udjela/akcija</t>
  </si>
  <si>
    <t>Odlivi po osnovu povlačenja udjela/akcija</t>
  </si>
  <si>
    <t>Odlivi po osnovu otkupa sopstvenih akcija</t>
  </si>
  <si>
    <t>Odlivi po osnovu isplaćenih dividendi</t>
  </si>
  <si>
    <t>Prilivi po osnovu zaduživanja</t>
  </si>
  <si>
    <t>Odlivi po osnovu otplate dugova</t>
  </si>
  <si>
    <t>Prilivi po osnovu emitovanih dužničkih instrumenata</t>
  </si>
  <si>
    <t>Odlivi po osnovu plaćanja po emitovanim dužničkim instrumentima</t>
  </si>
  <si>
    <t>Ostali prilivi iz finansijskih aktivnosti</t>
  </si>
  <si>
    <t>Ostali odlivi iz finansijskih aktivnosti</t>
  </si>
  <si>
    <t>GOTOVINA I GOTOVINSKI EKVIVALENTI NA POČETKU PERIODA</t>
  </si>
  <si>
    <t>GOTOVINA I GOTOVINSKI EKVIVALENTI NA KRAJU PERIODA_x000D_
(3 + 4 + 5)</t>
  </si>
  <si>
    <t>210, 211, 218 (dio), 219 (dio)</t>
  </si>
  <si>
    <t>212, 213, 218 (dio), 219 (dio)</t>
  </si>
  <si>
    <t>214, 219 (dio)</t>
  </si>
  <si>
    <t>220, 221, 229 (dio)</t>
  </si>
  <si>
    <t>222, 223, 229 (dio)</t>
  </si>
  <si>
    <t>224, 229 (dio)</t>
  </si>
  <si>
    <t>225, 229 (dio)</t>
  </si>
  <si>
    <t>300, 309 (dio)</t>
  </si>
  <si>
    <t>302, 309 (dio)</t>
  </si>
  <si>
    <t>303, 309 (dio)</t>
  </si>
  <si>
    <t>308, 309 (dio)</t>
  </si>
  <si>
    <t>310 do 319</t>
  </si>
  <si>
    <t>330 do 339</t>
  </si>
  <si>
    <t>Ž. UKUPNA DOBIT (GUBITAK) POSLIJE OPO_x000D_REZIVANjA</t>
  </si>
  <si>
    <t>IZVJEŠTAJ O OSTALOM UKUPNOM REZULTA_x000D_TU</t>
  </si>
  <si>
    <t>Povećanje po osnovu uplate penzijskih doprinosa dobrovoljnog penzijskog fonda</t>
  </si>
  <si>
    <t>Stanje na dan 31.12. tekućeg obračunskog perioda (304 ± 307 + 308 – 309 + 310_x000D_– 311 – 312 ± 313)</t>
  </si>
  <si>
    <t>TOKOVI GOTOVINE IZ POSLOVNIH AKTIVNOSTI</t>
  </si>
  <si>
    <t>Prilivi od prodaje finansijskih sredstava po fer vrijednosti kroz bilans uspjeha</t>
  </si>
  <si>
    <t>Prilivi od prodaje finansijskih sredstava po fer vrijednosti kroz ostali ukupni rezultat</t>
  </si>
  <si>
    <t>Odlivi po osnovu plaćenih naknada društvu za upravljanje</t>
  </si>
  <si>
    <t>Neto tok gotovine koji je generisan (korišćen) u poslovnim aktivnostima (401 do 415)</t>
  </si>
  <si>
    <t>TOKOVI GOTOVINE IZ AKTIVNOSTI FINANSIRANjA</t>
  </si>
  <si>
    <t>Prilivi po osnovu uplate penzijskih doprinosa dobrovoljnog penzijskog fonda</t>
  </si>
  <si>
    <t>Odlivi po osnovu isplata akumuliranih sredstava dobrovoljnog penzijskog fonda</t>
  </si>
  <si>
    <t>NETO POVEĆANjE/SMANjENjE GOTOVINE I GOTOVINSKIH EKVIVALENATA (A + B)</t>
  </si>
  <si>
    <t>EFEKTI PROMJENE DEVIZNIH KURSEVA GOTOVINE I GOTOVINSKIH EKVIVALENATA</t>
  </si>
  <si>
    <t>1.1. Vlasnički instrumenti domaćih i stranih emitenata</t>
  </si>
  <si>
    <t>1.2. Dužnički instrumenti domaćih i stranih emitenata</t>
  </si>
  <si>
    <t>2.1. Vlasnički instrumenti domaćih i stranih emitenata</t>
  </si>
  <si>
    <t>2.3. Potraživanja za kamatu od dužničkih instrumenata</t>
  </si>
  <si>
    <t>3.1. Dužnički instrumenti po amortizovanoj vrijednosti</t>
  </si>
  <si>
    <t>3.3. Potraživanja za kamatu od dužničkih instrumenata po amortizovanoj vrijednosti</t>
  </si>
  <si>
    <t>V - Finansijske obaveze po amortizovanoj vrijednosti_x000D_
(043 do 046)</t>
  </si>
  <si>
    <t>1. Revalorizacione rezerve po osnovu revalorizacije finansijskih sredstava po fer vrijednosti kroz ostali ukupni rezultat</t>
  </si>
  <si>
    <t>1. Realizovani dobici od prodaje finansijskih sredstava po fer vrijednosti kroz bilans uspjeha</t>
  </si>
  <si>
    <t>2. Realizovani dobici od prodaje finansijskih sredstava po fer vrijednosti kroz ostali ukupni rezultat</t>
  </si>
  <si>
    <t>3. Realizovani dobici od prodaje finansijskih sredstava po amortizovanoj vrijednosti</t>
  </si>
  <si>
    <t>1. Realizovani gubici na prodaji finansijskih sredstava po fer vrijednosti kroz bilans uspjeha</t>
  </si>
  <si>
    <t>2. Realizovani gubici na prodaji finansijskih sredstava po fer vrijednosti kroz ostali ukupni rezultat</t>
  </si>
  <si>
    <t>3. Realizovani gubici na prodaji finansijskih sredstava po amortizovanoj vrijednosti</t>
  </si>
  <si>
    <t>Đ. UKUPNA DOBIT (GUBITAK) PRIJE OPOREZIVANjA</t>
  </si>
  <si>
    <t>JIB zatvorenog investicionog fonda:</t>
  </si>
  <si>
    <t>1.3. Ostala finansijska sredstva po fer vrijednosti kroz bilans uspjeha</t>
  </si>
  <si>
    <t>2. Finansijska sredstva po fer vrijednosti kroz ostali ukupni rezultat (008 do 010)</t>
  </si>
  <si>
    <t>2.2. Dužnički instrumenti domaćih i stranih emitenata</t>
  </si>
  <si>
    <t>3.4. Ostala finansijska sredstva po amortizovanoj vrijednosti</t>
  </si>
  <si>
    <t>1. Potraživanja po osnovu prodaje hartija od vrijednosti</t>
  </si>
  <si>
    <t>III - Obaveza prema društvu za upravljanje (037 + 038)</t>
  </si>
  <si>
    <t>420 do 429, bez 422
422</t>
  </si>
  <si>
    <t>4. Ostale finansijske obaveze po amortizovanoj vrijednosti</t>
  </si>
  <si>
    <t>Prilivi od prodaje finansijskih sredstava po amortizovanoj vrijednosti</t>
  </si>
  <si>
    <t>Odlivi po osnovu ulaganja u finansijska sredstva po amortizovanoj vrijednosti</t>
  </si>
  <si>
    <t>Neto tok gotovine koji je generisan/korišćen u aktivnostima finansiranja</t>
  </si>
  <si>
    <t>B.</t>
  </si>
  <si>
    <t>5. Kreditni gubici od obezvređenja vrijednosti finansijskih sredstava</t>
  </si>
  <si>
    <t>6. Ispravka vrijednosti ostalih potraživanja i sredstava koji nisu finansijska sredstva</t>
  </si>
  <si>
    <t>D. UKUPNA NEREALIZOVANA DOBIT (GUBITAK) PRIJE OPOREZIVANjA</t>
  </si>
  <si>
    <t>1. Finansijska sredstva po fer vrijednosti kroz bilans uspjeha_x000D_
(004 do 006)</t>
  </si>
  <si>
    <t>JIB zatvorenog investicionog fonda: JP-M-6</t>
  </si>
  <si>
    <t>Odlivi po osnovu ulaganja u finansijska sredstva po fer vrijednosti kroz bilans uspjeha</t>
  </si>
  <si>
    <t>Nenad Tomović  Goran Klincov</t>
  </si>
  <si>
    <t>Bojan Blagojević</t>
  </si>
  <si>
    <t>3.</t>
  </si>
  <si>
    <t>2.</t>
  </si>
  <si>
    <t>1.</t>
  </si>
  <si>
    <t>III</t>
  </si>
  <si>
    <t>II</t>
  </si>
  <si>
    <t>I</t>
  </si>
  <si>
    <t>AOP</t>
  </si>
  <si>
    <t>Nabavna vrijednost</t>
  </si>
  <si>
    <t>Obveznice</t>
  </si>
  <si>
    <t>UKUPNO</t>
  </si>
  <si>
    <t>Ostale HOV (i derivati)</t>
  </si>
  <si>
    <t>Udjeli otvorenih IF</t>
  </si>
  <si>
    <t>Ostali dužnički instrumenti</t>
  </si>
  <si>
    <t>Republika Srpska - izmirenje ratne štete 13 / RSRS-O-M</t>
  </si>
  <si>
    <t>Republika Srpska- izmirenje ratne štete 12 / RSRS-O-L</t>
  </si>
  <si>
    <t>Republika Srpska - izmirenje ratne štete 11 / RSRS-O-K</t>
  </si>
  <si>
    <t>Republika Srpska- stara devizna štednja 9 / RSDS-O-I</t>
  </si>
  <si>
    <t>Akcije ZIF</t>
  </si>
  <si>
    <t>Prioritetne akcije</t>
  </si>
  <si>
    <t xml:space="preserve">Redovne akcije </t>
  </si>
  <si>
    <t>JD. com Inc / JD</t>
  </si>
  <si>
    <t>Intel Corporation / INTC</t>
  </si>
  <si>
    <t>Bristol-Myers Squibb Company / BMY</t>
  </si>
  <si>
    <t>Baidu Inc / BIDU</t>
  </si>
  <si>
    <t>Alibaba Group Holding Limited / BABA</t>
  </si>
  <si>
    <t>Telekom Slovenije d.d. Ljubljana / TLSG</t>
  </si>
  <si>
    <t>Clavister Holding AB / CLAV</t>
  </si>
  <si>
    <t>NIS a.d. Novi Sad / NIIS</t>
  </si>
  <si>
    <t>Toplifikacija a.d. Skopje / TPLF</t>
  </si>
  <si>
    <t>Crnogorski telekom a.d. Podgorica / TECG</t>
  </si>
  <si>
    <t>Jugopetrol a.d. Podgorica / JGPK</t>
  </si>
  <si>
    <t>Allianz SE Munchen / ALV</t>
  </si>
  <si>
    <t>Deutsche Luthansa AG / LHA</t>
  </si>
  <si>
    <t>Volkswagen AG Vz / VOW3</t>
  </si>
  <si>
    <t>Koenig &amp; Bauer AG / SKB</t>
  </si>
  <si>
    <t>TUI AG / TUI1</t>
  </si>
  <si>
    <t>Medios AG Berlin / ILM1</t>
  </si>
  <si>
    <t>Canadian Solar Inc. / CSIQ</t>
  </si>
  <si>
    <t>Telekom Srpske a.d. Banja Luka / TLKM-R-A</t>
  </si>
  <si>
    <t>Saničani a.d. Prijedor / SNCN-R-A</t>
  </si>
  <si>
    <t>Industrijske plantaže a.d. Banja Luka / IPBL-R-A</t>
  </si>
  <si>
    <t>Hidroelektrane na Trebišnjici a.d. Trebinje / HETR-R-A</t>
  </si>
  <si>
    <t>Hidroelektrane na Vrbasu a.d. Mrkonjić Grad / HELV-R-A</t>
  </si>
  <si>
    <t>Hidroelektrane na Drini a.d. Višegrad / HEDR-R-A</t>
  </si>
  <si>
    <t>Revalorizacija po osnovu instrumenata zaštite</t>
  </si>
  <si>
    <t>Fer vrijednost</t>
  </si>
  <si>
    <t>Ulaganje po emitentu (naziv i oznaka HOV)</t>
  </si>
  <si>
    <t>Datum zadnje procjene</t>
  </si>
  <si>
    <t>IZVJEŠTAJ O NEREALIZOVANIM DOBICIMA (GUBICIMA)</t>
  </si>
  <si>
    <t>Napomena</t>
  </si>
  <si>
    <t>Medtronic plc / MDT</t>
  </si>
  <si>
    <t>Rep. Srpska stara devizna stednja 10 / RSDS-O-J</t>
  </si>
  <si>
    <t>OAIF Future fund</t>
  </si>
  <si>
    <t xml:space="preserve">Nenad Tomović </t>
  </si>
  <si>
    <t>Goran Klincov</t>
  </si>
  <si>
    <t>Naziv društva za upravljanje investicionim fondom: DUIF Kristal invest A.D. Banja Luka</t>
  </si>
  <si>
    <t>XII</t>
  </si>
  <si>
    <t>XIII</t>
  </si>
  <si>
    <t>XVII</t>
  </si>
  <si>
    <t>XIV</t>
  </si>
  <si>
    <t>XVI</t>
  </si>
  <si>
    <t>XV</t>
  </si>
  <si>
    <t>XVIII</t>
  </si>
  <si>
    <t>XIX</t>
  </si>
  <si>
    <t>VIII</t>
  </si>
  <si>
    <t>XXI-1</t>
  </si>
  <si>
    <t>XXI-2</t>
  </si>
  <si>
    <t>V</t>
  </si>
  <si>
    <t>VI</t>
  </si>
  <si>
    <t>VII</t>
  </si>
  <si>
    <t>IX</t>
  </si>
  <si>
    <t>XXII</t>
  </si>
  <si>
    <t>Ericsson Nikola Tesla d.d. Zagreb / ERNT-R-A</t>
  </si>
  <si>
    <t>IZVJEŠTAJ O FINANSIJSKIM POKAZATELJIMA PO UDJELU ILI AKCIJI INVESTICIONOG FONDA</t>
  </si>
  <si>
    <t>Pozicija imovine</t>
  </si>
  <si>
    <t>Vrijednost neto imovine po udjelu/akciji fonda na početku perioda</t>
  </si>
  <si>
    <t>Neto imovina fonda na početku perioda</t>
  </si>
  <si>
    <t>Broj udjela/akcija na početku perioda</t>
  </si>
  <si>
    <t>Vrijednost udjela na početku perioda</t>
  </si>
  <si>
    <t>Vrijednost neto imovine po udjelu/akciji fonda na kraju perioda</t>
  </si>
  <si>
    <t>Neto imovina fonda na kraju perioda</t>
  </si>
  <si>
    <t>Broj udjela/akcija na kraju perioda</t>
  </si>
  <si>
    <t>Vrijednost udjela/akcije na kraju perioda</t>
  </si>
  <si>
    <t>Finansijski pokazatelji</t>
  </si>
  <si>
    <t>average</t>
  </si>
  <si>
    <t>Odnos rashoda i prosječne neto imovine</t>
  </si>
  <si>
    <t xml:space="preserve">Odnos realizovane dobiti od ulaganja i prosječne neto imovine </t>
  </si>
  <si>
    <t xml:space="preserve"> </t>
  </si>
  <si>
    <t>Isplaćeni iznos investitiorima u toku godine</t>
  </si>
  <si>
    <t>Stopa prinosa na neto imovinu fonda</t>
  </si>
  <si>
    <t xml:space="preserve">Lice sa licencom </t>
  </si>
  <si>
    <t>Zakonski zastupnik društva za                                upravljanje fondom</t>
  </si>
  <si>
    <t>2. Realizovani gubitak (212 + 219 - 201 - 206 - 225 + 227)</t>
  </si>
  <si>
    <t>Revalorizacija fin. sredstava po fer vrijednosti kroz ostali ukupni rezultat</t>
  </si>
  <si>
    <t>Kumulativni nerealizovani  dobitak (gubitak) priznat kroz bilans uspjeha</t>
  </si>
  <si>
    <t>Neralizovani dobitak (gubitak) priznat kroz bilans uspjeha za tekući period</t>
  </si>
  <si>
    <t>Amortizacija diskonta (premije) fin.sredstava  po amortizovanoj vrijednosti</t>
  </si>
  <si>
    <t>XI</t>
  </si>
  <si>
    <t>XXI</t>
  </si>
  <si>
    <t>Bojan Blagojević, broj licence 0646/25</t>
  </si>
  <si>
    <t xml:space="preserve">                                                                        Bojan Blagojević, broj licence 0646/25</t>
  </si>
  <si>
    <t>IZVJEŠTAJ O STRUKTURI ULAGANJA INVESTICIONOG FONDA</t>
  </si>
  <si>
    <t xml:space="preserve">I - AKCIJE </t>
  </si>
  <si>
    <t>Opis</t>
  </si>
  <si>
    <t>Broj akcija</t>
  </si>
  <si>
    <t>Nabavna vrijednost po akciji</t>
  </si>
  <si>
    <t>Ukupna nabavna vrijednost (2*3)</t>
  </si>
  <si>
    <t>Vrijednost po  akciji na dan izvještavanja</t>
  </si>
  <si>
    <t>Ukupna vrijednost na dan izvještavanja</t>
  </si>
  <si>
    <t>Učešće u vlasništvu izdavaoca (%)</t>
  </si>
  <si>
    <t>Učešće u vrijednosti imovine fonda (%)</t>
  </si>
  <si>
    <t>Naziv emitenta</t>
  </si>
  <si>
    <t>Klasifikacija*</t>
  </si>
  <si>
    <t>Oznaka HOV</t>
  </si>
  <si>
    <t>I - Akcije domaćih izdavalaca</t>
  </si>
  <si>
    <t>601</t>
  </si>
  <si>
    <t>612</t>
  </si>
  <si>
    <t>623</t>
  </si>
  <si>
    <t>634</t>
  </si>
  <si>
    <t>645</t>
  </si>
  <si>
    <t>656</t>
  </si>
  <si>
    <t>667</t>
  </si>
  <si>
    <t>1. Redovne akcije</t>
  </si>
  <si>
    <t>602</t>
  </si>
  <si>
    <t>613</t>
  </si>
  <si>
    <t>624</t>
  </si>
  <si>
    <t>635</t>
  </si>
  <si>
    <t>646</t>
  </si>
  <si>
    <t>657</t>
  </si>
  <si>
    <t>668</t>
  </si>
  <si>
    <t>Hidroelektrane na Drini a.d. Višegrad</t>
  </si>
  <si>
    <t>B</t>
  </si>
  <si>
    <t>HEDR-R-A</t>
  </si>
  <si>
    <t>Hidroelektrane na Vrbasu a.d. Mrkonjić Grad</t>
  </si>
  <si>
    <t>HELV-R-A</t>
  </si>
  <si>
    <t>Hidroelektrane na Trebišnjici a.d. Trebinje</t>
  </si>
  <si>
    <t>HETR-R-A</t>
  </si>
  <si>
    <t>Industrijske plantaže a.d. Banja Luka</t>
  </si>
  <si>
    <t>IPBL-R-A</t>
  </si>
  <si>
    <t>Saničani a.d. Prijedor</t>
  </si>
  <si>
    <t>SNCN-R-A</t>
  </si>
  <si>
    <t>Telekom Srpske a.d. Banja Luka</t>
  </si>
  <si>
    <t>TLKM-R-A</t>
  </si>
  <si>
    <t xml:space="preserve">2. Prioritetne akcije </t>
  </si>
  <si>
    <t>603</t>
  </si>
  <si>
    <t>614</t>
  </si>
  <si>
    <t>625</t>
  </si>
  <si>
    <t>636</t>
  </si>
  <si>
    <t>647</t>
  </si>
  <si>
    <t>658</t>
  </si>
  <si>
    <t>669</t>
  </si>
  <si>
    <t>3. Akcije zatvorenih investicionih fondova</t>
  </si>
  <si>
    <t>604</t>
  </si>
  <si>
    <t>615</t>
  </si>
  <si>
    <t>626</t>
  </si>
  <si>
    <t>637</t>
  </si>
  <si>
    <t>648</t>
  </si>
  <si>
    <t>659</t>
  </si>
  <si>
    <t>670</t>
  </si>
  <si>
    <t>4. Ukupna ulaganja u akcije domaćih izdavalaca</t>
  </si>
  <si>
    <t>605</t>
  </si>
  <si>
    <t>616</t>
  </si>
  <si>
    <t>627</t>
  </si>
  <si>
    <t>638</t>
  </si>
  <si>
    <t>649</t>
  </si>
  <si>
    <t>660</t>
  </si>
  <si>
    <t>671</t>
  </si>
  <si>
    <t>II - Akcije stranih izdavalaca</t>
  </si>
  <si>
    <t>606</t>
  </si>
  <si>
    <t>617</t>
  </si>
  <si>
    <t>628</t>
  </si>
  <si>
    <t>639</t>
  </si>
  <si>
    <t>650</t>
  </si>
  <si>
    <t>661</t>
  </si>
  <si>
    <t>672</t>
  </si>
  <si>
    <t>607</t>
  </si>
  <si>
    <t>618</t>
  </si>
  <si>
    <t>629</t>
  </si>
  <si>
    <t>640</t>
  </si>
  <si>
    <t>651</t>
  </si>
  <si>
    <t>662</t>
  </si>
  <si>
    <t>673</t>
  </si>
  <si>
    <t>Allianz SE Munchen</t>
  </si>
  <si>
    <t>ALV</t>
  </si>
  <si>
    <t>Alibaba Group Holding Limited</t>
  </si>
  <si>
    <t>BABA</t>
  </si>
  <si>
    <t>Baidu Inc</t>
  </si>
  <si>
    <t>BIDU</t>
  </si>
  <si>
    <t>Bristol-Myers Squibb Company</t>
  </si>
  <si>
    <t>BMY</t>
  </si>
  <si>
    <t>Civitas Resources Inc.</t>
  </si>
  <si>
    <t>CIVI</t>
  </si>
  <si>
    <t>Clavister Holding AB</t>
  </si>
  <si>
    <t>CLAV</t>
  </si>
  <si>
    <t>ConocoPhillips</t>
  </si>
  <si>
    <t>COP</t>
  </si>
  <si>
    <t>Canadian Solar Inc.</t>
  </si>
  <si>
    <t>CSIQ</t>
  </si>
  <si>
    <t>Ericsson Nikola Tesla d.d. Zagreb</t>
  </si>
  <si>
    <t>ERNT-R-A</t>
  </si>
  <si>
    <t>FRE</t>
  </si>
  <si>
    <t>Medios AG Berlin</t>
  </si>
  <si>
    <t>ILM1</t>
  </si>
  <si>
    <t>Intel Corporation</t>
  </si>
  <si>
    <t>INTC</t>
  </si>
  <si>
    <t>JD .com Inc</t>
  </si>
  <si>
    <t>JD</t>
  </si>
  <si>
    <t>Jugopetrol a.d. Podgorica</t>
  </si>
  <si>
    <t>JGPK</t>
  </si>
  <si>
    <t>Deutsche Luthansa AG</t>
  </si>
  <si>
    <t>LHA</t>
  </si>
  <si>
    <t>Medtronic plc</t>
  </si>
  <si>
    <t>MDT</t>
  </si>
  <si>
    <t>NIS a.d. Novi Sad</t>
  </si>
  <si>
    <t>NIIS</t>
  </si>
  <si>
    <t>KOENIG &amp; BAUER AG</t>
  </si>
  <si>
    <t>SKB</t>
  </si>
  <si>
    <t>Crnogorski telekom a.d. Podgorica</t>
  </si>
  <si>
    <t>TECG</t>
  </si>
  <si>
    <t>Telekom Slovenije d.d. Ljubljana</t>
  </si>
  <si>
    <t>TLSG</t>
  </si>
  <si>
    <t>Toplifikacija a.d. Skopje</t>
  </si>
  <si>
    <t>TPLF</t>
  </si>
  <si>
    <t>TUI AG</t>
  </si>
  <si>
    <t>TUI1</t>
  </si>
  <si>
    <t>Volkswagen AG Vz</t>
  </si>
  <si>
    <t>VOW3</t>
  </si>
  <si>
    <t>608</t>
  </si>
  <si>
    <t>619</t>
  </si>
  <si>
    <t>630</t>
  </si>
  <si>
    <t>641</t>
  </si>
  <si>
    <t>652</t>
  </si>
  <si>
    <t>663</t>
  </si>
  <si>
    <t>674</t>
  </si>
  <si>
    <t>609</t>
  </si>
  <si>
    <t>631</t>
  </si>
  <si>
    <t>642</t>
  </si>
  <si>
    <t>653</t>
  </si>
  <si>
    <t>664</t>
  </si>
  <si>
    <t>675</t>
  </si>
  <si>
    <t>4. Ukupna ulaganja u akcije stranih izdavalaca</t>
  </si>
  <si>
    <t>610</t>
  </si>
  <si>
    <t>632</t>
  </si>
  <si>
    <t>643</t>
  </si>
  <si>
    <t>654</t>
  </si>
  <si>
    <t>665</t>
  </si>
  <si>
    <t>676</t>
  </si>
  <si>
    <t>III - Ukupna ulaganja u akcije</t>
  </si>
  <si>
    <t>611</t>
  </si>
  <si>
    <t>622</t>
  </si>
  <si>
    <t>633</t>
  </si>
  <si>
    <t>644</t>
  </si>
  <si>
    <t>655</t>
  </si>
  <si>
    <t>666</t>
  </si>
  <si>
    <t>677</t>
  </si>
  <si>
    <t>* Klasifikacija (KOD)</t>
  </si>
  <si>
    <t>B - Hartija od vrijednosti po fer vrijednosti kroz bilans uspjeha,</t>
  </si>
  <si>
    <t>R - Hartije od vrijednosti raspoložive za prodaju</t>
  </si>
  <si>
    <t xml:space="preserve">IZVJEŠTAJ O STRUKTURI ULAGANJA INVESTICIONOG FONDA </t>
  </si>
  <si>
    <t>II- OBVEZNICE</t>
  </si>
  <si>
    <t>Ukupna nominalna vrijednost</t>
  </si>
  <si>
    <t>Ukupna nabavna vrijednost</t>
  </si>
  <si>
    <t>АОP</t>
  </si>
  <si>
    <t>Učešće u vrijednosti emisije (%)</t>
  </si>
  <si>
    <t>I - Obveznice domaćih izdavalaca:</t>
  </si>
  <si>
    <t>678</t>
  </si>
  <si>
    <t>689</t>
  </si>
  <si>
    <t>700</t>
  </si>
  <si>
    <t>711</t>
  </si>
  <si>
    <t>722</t>
  </si>
  <si>
    <t>1. Državne obveznice</t>
  </si>
  <si>
    <t>679</t>
  </si>
  <si>
    <t>690</t>
  </si>
  <si>
    <t>701</t>
  </si>
  <si>
    <t>712</t>
  </si>
  <si>
    <t>723</t>
  </si>
  <si>
    <t>REPUBLIKA SRPSKA</t>
  </si>
  <si>
    <t>R</t>
  </si>
  <si>
    <t>RSDS-O-I</t>
  </si>
  <si>
    <t>RSDS-O-J</t>
  </si>
  <si>
    <t>RSRS-O-F</t>
  </si>
  <si>
    <t>RSRS-O-K</t>
  </si>
  <si>
    <t>RSRS-O-L</t>
  </si>
  <si>
    <t>RSRS-O-M</t>
  </si>
  <si>
    <t>2. Obveznice jedinica lokalne samouprave i obveznice drugih pravnih lica izdate uz garanciju Vlade Republike Srpske</t>
  </si>
  <si>
    <t>680</t>
  </si>
  <si>
    <t>691</t>
  </si>
  <si>
    <t>702</t>
  </si>
  <si>
    <t>713</t>
  </si>
  <si>
    <t>724</t>
  </si>
  <si>
    <t>3. Obveznice domaćih pravnih lica</t>
  </si>
  <si>
    <t>681</t>
  </si>
  <si>
    <t>692</t>
  </si>
  <si>
    <t>703</t>
  </si>
  <si>
    <t>714</t>
  </si>
  <si>
    <t>725</t>
  </si>
  <si>
    <t>4. Ukupna ulaganja u obveznice domaćih izdavalaca:</t>
  </si>
  <si>
    <t>682</t>
  </si>
  <si>
    <t>693</t>
  </si>
  <si>
    <t>704</t>
  </si>
  <si>
    <t>715</t>
  </si>
  <si>
    <t>726</t>
  </si>
  <si>
    <t>II - Obveznice stranih izdavalaca</t>
  </si>
  <si>
    <t>683</t>
  </si>
  <si>
    <t>694</t>
  </si>
  <si>
    <t>705</t>
  </si>
  <si>
    <t>716</t>
  </si>
  <si>
    <t>727</t>
  </si>
  <si>
    <t>1. Obveznice međunarodnih finansijskih institucija</t>
  </si>
  <si>
    <t>684</t>
  </si>
  <si>
    <t>695</t>
  </si>
  <si>
    <t>706</t>
  </si>
  <si>
    <t>717</t>
  </si>
  <si>
    <t>728</t>
  </si>
  <si>
    <t>2. Obveznice stranih država</t>
  </si>
  <si>
    <t>685</t>
  </si>
  <si>
    <t>696</t>
  </si>
  <si>
    <t>707</t>
  </si>
  <si>
    <t>718</t>
  </si>
  <si>
    <t>729</t>
  </si>
  <si>
    <t>3. Obveznice stranih pravnih lica</t>
  </si>
  <si>
    <t>686</t>
  </si>
  <si>
    <t>697</t>
  </si>
  <si>
    <t>708</t>
  </si>
  <si>
    <t>719</t>
  </si>
  <si>
    <t>730</t>
  </si>
  <si>
    <t>4. Ukupna ulaganja u obveznice stranih izdavalaca:</t>
  </si>
  <si>
    <t>687</t>
  </si>
  <si>
    <t>698</t>
  </si>
  <si>
    <t>709</t>
  </si>
  <si>
    <t>731</t>
  </si>
  <si>
    <t>III - Ukupna ulaganja u obveznice:</t>
  </si>
  <si>
    <t>688</t>
  </si>
  <si>
    <t>699</t>
  </si>
  <si>
    <t>710</t>
  </si>
  <si>
    <t>732</t>
  </si>
  <si>
    <t>D- Hartije od vrijednosti koje se drže do roka dospjeća</t>
  </si>
  <si>
    <t>III-</t>
  </si>
  <si>
    <t>DRUGE HARTIJE OD VRIJEDNOSTI</t>
  </si>
  <si>
    <t>R.br.</t>
  </si>
  <si>
    <t>Učešće u emisiji (%)</t>
  </si>
  <si>
    <t>Druge hartije od vrijednosti domaćih izdavalaca</t>
  </si>
  <si>
    <t>733</t>
  </si>
  <si>
    <t>750</t>
  </si>
  <si>
    <t>767</t>
  </si>
  <si>
    <t>784</t>
  </si>
  <si>
    <t>801</t>
  </si>
  <si>
    <t>Depozitne potvrde</t>
  </si>
  <si>
    <t>734</t>
  </si>
  <si>
    <t>751</t>
  </si>
  <si>
    <t>768</t>
  </si>
  <si>
    <t>785</t>
  </si>
  <si>
    <t>802</t>
  </si>
  <si>
    <t>Trezorski zapisi</t>
  </si>
  <si>
    <t>735</t>
  </si>
  <si>
    <t>752</t>
  </si>
  <si>
    <t>769</t>
  </si>
  <si>
    <t>786</t>
  </si>
  <si>
    <t>803</t>
  </si>
  <si>
    <t>Blagajnički zapisi</t>
  </si>
  <si>
    <t>736</t>
  </si>
  <si>
    <t>753</t>
  </si>
  <si>
    <t>770</t>
  </si>
  <si>
    <t>787</t>
  </si>
  <si>
    <t>804</t>
  </si>
  <si>
    <t>Komercijalni zapisi</t>
  </si>
  <si>
    <t>737</t>
  </si>
  <si>
    <t>754</t>
  </si>
  <si>
    <t>771</t>
  </si>
  <si>
    <t>788</t>
  </si>
  <si>
    <t>805</t>
  </si>
  <si>
    <t>5.</t>
  </si>
  <si>
    <t>Udjeli otvorenih investicionih fondova</t>
  </si>
  <si>
    <t>738</t>
  </si>
  <si>
    <t>755</t>
  </si>
  <si>
    <t>772</t>
  </si>
  <si>
    <t>789</t>
  </si>
  <si>
    <t>806</t>
  </si>
  <si>
    <t>Ostale hartije od vrijednosti</t>
  </si>
  <si>
    <t>739</t>
  </si>
  <si>
    <t>756</t>
  </si>
  <si>
    <t>773</t>
  </si>
  <si>
    <t>790</t>
  </si>
  <si>
    <t>807</t>
  </si>
  <si>
    <t>7.</t>
  </si>
  <si>
    <t>Ukupna ulaganja u druge hartije od vrijednosti domaćih izdavalaca</t>
  </si>
  <si>
    <t>740</t>
  </si>
  <si>
    <t>757</t>
  </si>
  <si>
    <t>774</t>
  </si>
  <si>
    <t>791</t>
  </si>
  <si>
    <t>808</t>
  </si>
  <si>
    <t>Druge hartije od vrijednosti stranih izdavalaca</t>
  </si>
  <si>
    <t>741</t>
  </si>
  <si>
    <t>758</t>
  </si>
  <si>
    <t>775</t>
  </si>
  <si>
    <t>792</t>
  </si>
  <si>
    <t>809</t>
  </si>
  <si>
    <t>742</t>
  </si>
  <si>
    <t>759</t>
  </si>
  <si>
    <t>776</t>
  </si>
  <si>
    <t>793</t>
  </si>
  <si>
    <t>810</t>
  </si>
  <si>
    <t>743</t>
  </si>
  <si>
    <t>760</t>
  </si>
  <si>
    <t>777</t>
  </si>
  <si>
    <t>794</t>
  </si>
  <si>
    <t>811</t>
  </si>
  <si>
    <t>744</t>
  </si>
  <si>
    <t>761</t>
  </si>
  <si>
    <t>778</t>
  </si>
  <si>
    <t>795</t>
  </si>
  <si>
    <t>812</t>
  </si>
  <si>
    <t>745</t>
  </si>
  <si>
    <t>762</t>
  </si>
  <si>
    <t>779</t>
  </si>
  <si>
    <t>796</t>
  </si>
  <si>
    <t>813</t>
  </si>
  <si>
    <t>746</t>
  </si>
  <si>
    <t>763</t>
  </si>
  <si>
    <t>780</t>
  </si>
  <si>
    <t>797</t>
  </si>
  <si>
    <t>814</t>
  </si>
  <si>
    <t>747</t>
  </si>
  <si>
    <t>764</t>
  </si>
  <si>
    <t>781</t>
  </si>
  <si>
    <t>798</t>
  </si>
  <si>
    <t>815</t>
  </si>
  <si>
    <t>Ukupna ulaganja u druge hartije od vrijednosti stranih izdavalaca</t>
  </si>
  <si>
    <t>748</t>
  </si>
  <si>
    <t>765</t>
  </si>
  <si>
    <t>782</t>
  </si>
  <si>
    <t>799</t>
  </si>
  <si>
    <t>816</t>
  </si>
  <si>
    <t>Ukupna ulaganja u druge HOV</t>
  </si>
  <si>
    <t>749</t>
  </si>
  <si>
    <t>766</t>
  </si>
  <si>
    <t>783</t>
  </si>
  <si>
    <t>800</t>
  </si>
  <si>
    <t>817</t>
  </si>
  <si>
    <t>IV-</t>
  </si>
  <si>
    <t>DEPOZITI</t>
  </si>
  <si>
    <t xml:space="preserve">Kratkoročni depoziti </t>
  </si>
  <si>
    <t>818</t>
  </si>
  <si>
    <t>822</t>
  </si>
  <si>
    <t>826</t>
  </si>
  <si>
    <t xml:space="preserve">Dugoročni depoziti </t>
  </si>
  <si>
    <t>819</t>
  </si>
  <si>
    <t>823</t>
  </si>
  <si>
    <t>827</t>
  </si>
  <si>
    <t>MF BANKA BANJA LUKA</t>
  </si>
  <si>
    <t>MF BANKA 10/06/25</t>
  </si>
  <si>
    <t>Ostali plasmani</t>
  </si>
  <si>
    <t>820</t>
  </si>
  <si>
    <t>824</t>
  </si>
  <si>
    <t>828</t>
  </si>
  <si>
    <t/>
  </si>
  <si>
    <t>Ukupni depoziti</t>
  </si>
  <si>
    <t>821</t>
  </si>
  <si>
    <t>825</t>
  </si>
  <si>
    <t>829</t>
  </si>
  <si>
    <t>V- DERIVATI</t>
  </si>
  <si>
    <t>POZICIJA</t>
  </si>
  <si>
    <t>Pozitivna vrijednost na dan bilansa</t>
  </si>
  <si>
    <t>Negativna vrijednost na dan bilansa</t>
  </si>
  <si>
    <t>Učešće u imovini fonda (u %)</t>
  </si>
  <si>
    <t>Učešće u obavezama fonda (u %)</t>
  </si>
  <si>
    <t>VI- REPO POSLOVI (AKTIVA)</t>
  </si>
  <si>
    <t>Korateral ISIN</t>
  </si>
  <si>
    <t>Vrijednost na dan bilansa</t>
  </si>
  <si>
    <t>Učešće u ukupnoj imovini fonda (u%)</t>
  </si>
  <si>
    <t xml:space="preserve">Nominalna vrijednost koraterala </t>
  </si>
  <si>
    <t>IZVJEŠTAJ O STRUKTURI ULAGANJA INVESTICIONOG FONDA PO VRSTAMA</t>
  </si>
  <si>
    <t xml:space="preserve">Akcije </t>
  </si>
  <si>
    <t xml:space="preserve">Depoziti i plasmani </t>
  </si>
  <si>
    <t>Gotovina i gotovinski ekvivalenti</t>
  </si>
  <si>
    <t>Ostala imovina</t>
  </si>
  <si>
    <t>Ukupno</t>
  </si>
  <si>
    <t>Lice sa licencom                         M.P</t>
  </si>
  <si>
    <t>STRUKTURA OBAVEZA PO VRSTAMA INSTRUMENATA</t>
  </si>
  <si>
    <t>I- REPO POSLOVI (PASIVA)</t>
  </si>
  <si>
    <t xml:space="preserve">Pozicija </t>
  </si>
  <si>
    <t>Kolateral ISIN</t>
  </si>
  <si>
    <t>Učešće u ukupnoj imovini fonda (u %)</t>
  </si>
  <si>
    <t>Nominalna vrijednost kolaterala</t>
  </si>
  <si>
    <t>II- GARANTNI ULOG</t>
  </si>
  <si>
    <t>IZVJEŠTAJ O REALIZOVANIM DOBICIMA (GUBICIMA)</t>
  </si>
  <si>
    <t xml:space="preserve">I- PRODATE I AMORTIZOVANE HARTIJE OD VRIJEDNOSTI </t>
  </si>
  <si>
    <t>Datum transakcije</t>
  </si>
  <si>
    <t>Prodate i amortizovane hartije od vrijednosti</t>
  </si>
  <si>
    <t xml:space="preserve">Broj hartija </t>
  </si>
  <si>
    <t>Ukupna prodajna vrijednost</t>
  </si>
  <si>
    <t>Realizovani dobitak (gubitak) (5-4)</t>
  </si>
  <si>
    <t>A. AKCIJE</t>
  </si>
  <si>
    <t>2. Prioritetne akcije</t>
  </si>
  <si>
    <t>3. Akcije investicionih fondova</t>
  </si>
  <si>
    <t>B. OBVEZNICE I DRUGE DUŽNIČKE HARTIJE OD VRIJEDNOSTI</t>
  </si>
  <si>
    <t>Obveznice i druge dužničke hartije od vrijednosti domaćih izdavalaca</t>
  </si>
  <si>
    <t>Državne obveznice</t>
  </si>
  <si>
    <t xml:space="preserve">Obveznice jedinica teritorijalne autonomije i lokalne samouprave i lokalne samouprave i obveznice drugih pravnih lica izdate uz garanciju Vlade Republike Srpske </t>
  </si>
  <si>
    <t>Depozitne potvrde, komercijalni zapisi, obveznice i druge dužničke HOV</t>
  </si>
  <si>
    <t>Obveznice ostalih pravnih lica</t>
  </si>
  <si>
    <t>Komercijalni zapisi ostalih pravnih lica</t>
  </si>
  <si>
    <t>Obveznice i druge dužničke hartije od vrijednosti stranih izdavalaca</t>
  </si>
  <si>
    <t>Obveznice i ostale dužničke hartije od vrijednosti stranih država i centralnih banaka</t>
  </si>
  <si>
    <t>BS82</t>
  </si>
  <si>
    <t>Obveznice i ostale dužničke hartije od vrijednosti stranih banaka i ostalih pravnih lica</t>
  </si>
  <si>
    <t>Udjeli investicionih fondova</t>
  </si>
  <si>
    <t>Druge HOV domaćih izdavalaca</t>
  </si>
  <si>
    <t xml:space="preserve">Druge HOV stranih izdavalaca </t>
  </si>
  <si>
    <t>Amortizovane obveznice i druge dužničke hartije od vrijednosti</t>
  </si>
  <si>
    <t xml:space="preserve">V. UKUPNO REALIZOVNI DOBICI (GUBICI)  NA HARTIJAMA OD VRIJEDNOSTI </t>
  </si>
  <si>
    <t>II- OTUĐENJA HARTIJA OD VRIJEDNOSTI PO DRUGOM OSNOVU OSIM PRODAJE</t>
  </si>
  <si>
    <t>Otuđenje HOV iz portfelja po drugom osnovu osim prodaje</t>
  </si>
  <si>
    <t>Broj hartija</t>
  </si>
  <si>
    <t>AKCIJE</t>
  </si>
  <si>
    <t xml:space="preserve">  </t>
  </si>
  <si>
    <t>III- UKUPNO REALIZOVANI DOBICI (GUBICI)  po osnovu otuđenja</t>
  </si>
  <si>
    <t>Zakonski zastupnik društva za upravljanje fondom</t>
  </si>
  <si>
    <t>Civitas Resources Inc. / CIVI</t>
  </si>
  <si>
    <t>ConocoPhillips / COP</t>
  </si>
  <si>
    <t xml:space="preserve">IZVJEŠTAJ O TRANSAKCIJAMA S POVEZANIM LICIMA       </t>
  </si>
  <si>
    <t>I - ULAGANJA U POVEZANA LICA</t>
  </si>
  <si>
    <t>Red. br.</t>
  </si>
  <si>
    <t xml:space="preserve">Naziv povezanog lica                                     </t>
  </si>
  <si>
    <t>Nabavna vrijednost akcija</t>
  </si>
  <si>
    <t>Fer vrijednost na dan bilansa</t>
  </si>
  <si>
    <t>Neralizovani dobitak (gubitak)</t>
  </si>
  <si>
    <t>I - Prihodi po osnovu dividendi od ulaganja u povezana lica</t>
  </si>
  <si>
    <t>Broj držanih akcija</t>
  </si>
  <si>
    <t>Dividenda/akcija</t>
  </si>
  <si>
    <t>Prihod od dividendi</t>
  </si>
  <si>
    <t>Ukupno prihod od dividendi</t>
  </si>
  <si>
    <t>II - Prihodi po osnovu kamata od ulaganja u povezana lica</t>
  </si>
  <si>
    <t>Nominalna vrijednost obveznica</t>
  </si>
  <si>
    <t>Period držanja</t>
  </si>
  <si>
    <t>Prihod od kamate</t>
  </si>
  <si>
    <t>Ukupno prihod od kamata</t>
  </si>
  <si>
    <t>III - Ukupni prihodi (I+II)</t>
  </si>
  <si>
    <t>Prezime i ime povezanog lica</t>
  </si>
  <si>
    <t>Iznos isplate</t>
  </si>
  <si>
    <t>Svrha isplate</t>
  </si>
  <si>
    <t>Kristal Invest ad Banja Luka</t>
  </si>
  <si>
    <t>UPRAVLJAČKA NAKNADA</t>
  </si>
  <si>
    <t>Barrick Mining Corporation</t>
  </si>
  <si>
    <t>MU</t>
  </si>
  <si>
    <t>Barrick Mining Corporation / B</t>
  </si>
  <si>
    <t>na dan 30.09.2025. godine</t>
  </si>
  <si>
    <t xml:space="preserve">od 01.01.2025. -  30.09.2025.  godine </t>
  </si>
  <si>
    <t>za period 01.01.2025. -  30.09.2025. god.</t>
  </si>
  <si>
    <t xml:space="preserve"> za period od 01.01.2025. - 30.09.2025. godine</t>
  </si>
  <si>
    <t>za period 01.01.-30.09.2025 godine</t>
  </si>
  <si>
    <t>na dan 30.09.2025  godine</t>
  </si>
  <si>
    <t>na dan 30.09.2025 godine</t>
  </si>
  <si>
    <t>IMOVINE na dan 30.09.2025 godine</t>
  </si>
  <si>
    <t xml:space="preserve"> na dan 30.09.2025  godine</t>
  </si>
  <si>
    <t>INVESTICIONOG FONDA za period  01.01 - 30.09.2025 godine</t>
  </si>
  <si>
    <t>Na dan 30.09.2025</t>
  </si>
  <si>
    <t>II- PRIHODI OD POVEZANIH LICA za period od 01.01. do 30.09.2025.</t>
  </si>
  <si>
    <t>III-ISPLATE POVEZANIM LICIMA za period od 01.01.-30.09.2025.</t>
  </si>
  <si>
    <t>CVX</t>
  </si>
  <si>
    <t>Chevron Corporation</t>
  </si>
  <si>
    <t>SNY</t>
  </si>
  <si>
    <t>Sanofi</t>
  </si>
  <si>
    <t>BPŠ 01/07/25</t>
  </si>
  <si>
    <t>Banka Poštanska štedionica a.d.</t>
  </si>
  <si>
    <t>Sanofi / SNY</t>
  </si>
  <si>
    <t>Chevron Corporation / CVX</t>
  </si>
  <si>
    <t>Dana, 27.10.2025</t>
  </si>
  <si>
    <t>Dana 27.10.2025</t>
  </si>
  <si>
    <t>Dana,27.10.2025</t>
  </si>
  <si>
    <t>INVESTICIONOG FONDA  za period 01.01.2025.- 30.09.2025 godine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</si>
</sst>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3" formatCode="_-* #,##0.00\ _K_M_-;\-* #,##0.00\ _K_M_-;_-* &quot;-&quot;??\ _K_M_-;_-@_-"/>
    <numFmt numFmtId="164" formatCode="#,##0.0000"/>
    <numFmt numFmtId="165" formatCode="000"/>
    <numFmt numFmtId="166" formatCode="_(* #,##0.00_);_(* \(#,##0.00\);_(* &quot;-&quot;??_);_(@_)"/>
    <numFmt numFmtId="167" formatCode="_(* #,##0_);_(* \(#,##0\);_(* &quot;-&quot;??_);_(@_)"/>
    <numFmt numFmtId="168" formatCode="_(* #,##0.0000_);_(* \(#,##0.0000\);_(* &quot;-&quot;??_);_(@_)"/>
    <numFmt numFmtId="169" formatCode="_(* #,##0.000000_);_(* \(#,##0.000000\);_(* &quot;-&quot;??_);_(@_)"/>
    <numFmt numFmtId="170" formatCode="#,##0.000000\ _D_i_n_."/>
    <numFmt numFmtId="171" formatCode="_-* #,##0_-;\-* #,##0_-;_-* &quot;-&quot;??_-;_-@_-"/>
    <numFmt numFmtId="172" formatCode="_-* #,##0.00_-;\-* #,##0.00_-;_-* &quot;-&quot;??_-;_-@_-"/>
    <numFmt numFmtId="173" formatCode="_-* #,##0.0000\ _K_M_-;\-* #,##0.0000\ _K_M_-;_-* &quot;-&quot;????\ _K_M_-;_-@_-"/>
    <numFmt numFmtId="174" formatCode="_-* #,##0\ _K_M_-;\-* #,##0\ _K_M_-;_-* &quot;-&quot;??\ _K_M_-;_-@_-"/>
  </numFmts>
  <fonts count="13" x14ac:knownFonts="1">
    <font>
      <sz val="11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name val="Calibri"/>
      <family val="2"/>
      <charset val="238"/>
    </font>
    <font>
      <sz val="1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20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u/>
      <sz val="10"/>
      <color indexed="8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8">
    <xf numFmtId="0" fontId="0" fillId="0" borderId="0"/>
    <xf numFmtId="0" fontId="5" fillId="0" borderId="0"/>
    <xf numFmtId="0" fontId="6" fillId="0" borderId="0"/>
    <xf numFmtId="0" fontId="7" fillId="0" borderId="0"/>
    <xf numFmtId="0" fontId="8" fillId="0" borderId="0"/>
    <xf numFmtId="0" fontId="5" fillId="0" borderId="0"/>
    <xf numFmtId="0" fontId="10" fillId="0" borderId="0"/>
    <xf numFmtId="0" fontId="11" fillId="0" borderId="0"/>
  </cellStyleXfs>
  <cellXfs count="247">
    <xf numFmtId="0" fontId="0" fillId="0" borderId="0" xfId="0"/>
    <xf numFmtId="0" fontId="1" fillId="2" borderId="0" xfId="0" applyNumberFormat="1" applyFont="1" applyFill="1" applyBorder="1" applyAlignment="1" applyProtection="1"/>
    <xf numFmtId="0" fontId="1" fillId="2" borderId="0" xfId="0" applyNumberFormat="1" applyFont="1" applyFill="1" applyBorder="1" applyAlignment="1" applyProtection="1">
      <alignment horizontal="right"/>
    </xf>
    <xf numFmtId="0" fontId="1" fillId="2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horizontal="left"/>
    </xf>
    <xf numFmtId="0" fontId="2" fillId="2" borderId="0" xfId="0" applyNumberFormat="1" applyFont="1" applyFill="1" applyBorder="1" applyAlignment="1" applyProtection="1">
      <alignment vertical="center"/>
    </xf>
    <xf numFmtId="0" fontId="3" fillId="2" borderId="0" xfId="0" applyNumberFormat="1" applyFont="1" applyFill="1" applyBorder="1" applyAlignment="1" applyProtection="1"/>
    <xf numFmtId="0" fontId="4" fillId="0" borderId="1" xfId="0" applyFont="1" applyBorder="1" applyAlignment="1">
      <alignment wrapText="1"/>
    </xf>
    <xf numFmtId="0" fontId="3" fillId="2" borderId="0" xfId="0" applyNumberFormat="1" applyFont="1" applyFill="1" applyBorder="1" applyAlignment="1" applyProtection="1">
      <alignment horizontal="right"/>
    </xf>
    <xf numFmtId="0" fontId="3" fillId="2" borderId="2" xfId="0" applyNumberFormat="1" applyFont="1" applyFill="1" applyBorder="1" applyAlignment="1" applyProtection="1">
      <alignment horizontal="right"/>
    </xf>
    <xf numFmtId="0" fontId="4" fillId="0" borderId="0" xfId="0" applyFont="1" applyAlignment="1">
      <alignment wrapText="1"/>
    </xf>
    <xf numFmtId="0" fontId="3" fillId="2" borderId="0" xfId="0" applyNumberFormat="1" applyFont="1" applyFill="1" applyBorder="1" applyAlignment="1" applyProtection="1">
      <alignment horizontal="center"/>
    </xf>
    <xf numFmtId="0" fontId="3" fillId="2" borderId="0" xfId="0" applyNumberFormat="1" applyFont="1" applyFill="1" applyBorder="1" applyAlignment="1" applyProtection="1">
      <alignment horizontal="center" vertical="center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/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3" fillId="0" borderId="0" xfId="0" applyNumberFormat="1" applyFont="1" applyFill="1" applyBorder="1" applyAlignment="1" applyProtection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0" xfId="0" applyFont="1"/>
    <xf numFmtId="3" fontId="0" fillId="0" borderId="1" xfId="0" applyNumberFormat="1" applyFont="1" applyBorder="1"/>
    <xf numFmtId="0" fontId="1" fillId="2" borderId="0" xfId="0" applyNumberFormat="1" applyFont="1" applyFill="1" applyBorder="1" applyAlignment="1" applyProtection="1">
      <alignment horizontal="left"/>
    </xf>
    <xf numFmtId="0" fontId="0" fillId="0" borderId="0" xfId="0" applyFont="1"/>
    <xf numFmtId="0" fontId="0" fillId="0" borderId="1" xfId="0" applyFont="1" applyBorder="1"/>
    <xf numFmtId="0" fontId="0" fillId="0" borderId="1" xfId="0" applyFont="1" applyBorder="1" applyAlignment="1">
      <alignment horizontal="left"/>
    </xf>
    <xf numFmtId="0" fontId="0" fillId="0" borderId="1" xfId="0" applyFont="1" applyBorder="1" applyAlignment="1">
      <alignment horizontal="right"/>
    </xf>
    <xf numFmtId="3" fontId="0" fillId="0" borderId="0" xfId="0" applyNumberFormat="1" applyFont="1"/>
    <xf numFmtId="0" fontId="0" fillId="0" borderId="1" xfId="0" applyFont="1" applyBorder="1" applyAlignment="1">
      <alignment horizontal="left" wrapText="1"/>
    </xf>
    <xf numFmtId="0" fontId="3" fillId="2" borderId="0" xfId="0" applyNumberFormat="1" applyFont="1" applyFill="1" applyBorder="1" applyAlignment="1" applyProtection="1">
      <alignment wrapText="1"/>
    </xf>
    <xf numFmtId="0" fontId="3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>
      <alignment wrapText="1"/>
    </xf>
    <xf numFmtId="164" fontId="0" fillId="0" borderId="1" xfId="0" applyNumberFormat="1" applyFont="1" applyBorder="1"/>
    <xf numFmtId="0" fontId="0" fillId="0" borderId="1" xfId="0" applyFont="1" applyBorder="1" applyAlignment="1">
      <alignment horizontal="center"/>
    </xf>
    <xf numFmtId="0" fontId="1" fillId="2" borderId="0" xfId="0" applyNumberFormat="1" applyFont="1" applyFill="1" applyBorder="1" applyAlignment="1" applyProtection="1">
      <alignment horizontal="center"/>
    </xf>
    <xf numFmtId="3" fontId="4" fillId="0" borderId="1" xfId="0" applyNumberFormat="1" applyFont="1" applyFill="1" applyBorder="1"/>
    <xf numFmtId="0" fontId="0" fillId="0" borderId="0" xfId="0" applyFont="1" applyAlignment="1">
      <alignment horizontal="left"/>
    </xf>
    <xf numFmtId="165" fontId="0" fillId="0" borderId="1" xfId="0" applyNumberFormat="1" applyFont="1" applyBorder="1" applyAlignment="1">
      <alignment horizontal="left"/>
    </xf>
    <xf numFmtId="0" fontId="0" fillId="0" borderId="1" xfId="0" applyFont="1" applyBorder="1" applyAlignment="1">
      <alignment horizontal="center" wrapText="1"/>
    </xf>
    <xf numFmtId="0" fontId="0" fillId="0" borderId="1" xfId="0" applyFont="1" applyBorder="1" applyAlignment="1">
      <alignment wrapText="1"/>
    </xf>
    <xf numFmtId="3" fontId="4" fillId="0" borderId="1" xfId="0" applyNumberFormat="1" applyFont="1" applyBorder="1"/>
    <xf numFmtId="3" fontId="0" fillId="0" borderId="1" xfId="0" applyNumberFormat="1" applyFont="1" applyBorder="1" applyAlignment="1">
      <alignment vertical="top"/>
    </xf>
    <xf numFmtId="0" fontId="0" fillId="0" borderId="0" xfId="0" applyFont="1" applyAlignment="1">
      <alignment wrapText="1"/>
    </xf>
    <xf numFmtId="0" fontId="1" fillId="2" borderId="0" xfId="0" applyNumberFormat="1" applyFont="1" applyFill="1" applyBorder="1" applyAlignment="1" applyProtection="1">
      <alignment horizontal="left" wrapText="1"/>
    </xf>
    <xf numFmtId="0" fontId="4" fillId="0" borderId="1" xfId="0" applyFont="1" applyBorder="1" applyAlignment="1">
      <alignment horizontal="right"/>
    </xf>
    <xf numFmtId="164" fontId="4" fillId="0" borderId="1" xfId="0" applyNumberFormat="1" applyFont="1" applyBorder="1"/>
    <xf numFmtId="0" fontId="1" fillId="2" borderId="0" xfId="0" applyNumberFormat="1" applyFont="1" applyFill="1" applyBorder="1" applyAlignment="1" applyProtection="1">
      <alignment horizontal="center"/>
    </xf>
    <xf numFmtId="0" fontId="1" fillId="2" borderId="0" xfId="0" applyNumberFormat="1" applyFont="1" applyFill="1" applyBorder="1" applyAlignment="1" applyProtection="1">
      <alignment horizontal="center"/>
    </xf>
    <xf numFmtId="0" fontId="1" fillId="2" borderId="0" xfId="1" applyNumberFormat="1" applyFont="1" applyFill="1" applyBorder="1" applyAlignment="1" applyProtection="1"/>
    <xf numFmtId="0" fontId="1" fillId="2" borderId="0" xfId="1" applyNumberFormat="1" applyFont="1" applyFill="1" applyBorder="1" applyAlignment="1" applyProtection="1">
      <alignment horizontal="left" vertical="center"/>
    </xf>
    <xf numFmtId="3" fontId="1" fillId="2" borderId="0" xfId="1" applyNumberFormat="1" applyFont="1" applyFill="1" applyBorder="1" applyAlignment="1" applyProtection="1"/>
    <xf numFmtId="3" fontId="1" fillId="2" borderId="0" xfId="1" applyNumberFormat="1" applyFont="1" applyFill="1" applyBorder="1" applyAlignment="1" applyProtection="1">
      <alignment horizontal="center"/>
    </xf>
    <xf numFmtId="0" fontId="1" fillId="2" borderId="3" xfId="1" applyNumberFormat="1" applyFont="1" applyFill="1" applyBorder="1" applyAlignment="1" applyProtection="1">
      <alignment horizontal="center" vertical="center" wrapText="1"/>
    </xf>
    <xf numFmtId="3" fontId="1" fillId="2" borderId="3" xfId="1" applyNumberFormat="1" applyFont="1" applyFill="1" applyBorder="1" applyAlignment="1" applyProtection="1">
      <alignment horizontal="center" vertical="center" wrapText="1"/>
    </xf>
    <xf numFmtId="0" fontId="1" fillId="2" borderId="3" xfId="1" applyNumberFormat="1" applyFont="1" applyFill="1" applyBorder="1" applyAlignment="1" applyProtection="1">
      <alignment horizontal="center" vertical="top" wrapText="1"/>
    </xf>
    <xf numFmtId="3" fontId="1" fillId="2" borderId="3" xfId="1" applyNumberFormat="1" applyFont="1" applyFill="1" applyBorder="1" applyAlignment="1" applyProtection="1">
      <alignment horizontal="center" vertical="top" wrapText="1"/>
    </xf>
    <xf numFmtId="14" fontId="1" fillId="2" borderId="3" xfId="1" applyNumberFormat="1" applyFont="1" applyFill="1" applyBorder="1" applyAlignment="1" applyProtection="1">
      <alignment vertical="top"/>
    </xf>
    <xf numFmtId="0" fontId="1" fillId="2" borderId="4" xfId="1" applyNumberFormat="1" applyFont="1" applyFill="1" applyBorder="1" applyAlignment="1" applyProtection="1">
      <alignment horizontal="left" vertical="top"/>
    </xf>
    <xf numFmtId="166" fontId="1" fillId="2" borderId="5" xfId="1" applyNumberFormat="1" applyFont="1" applyFill="1" applyBorder="1" applyAlignment="1" applyProtection="1">
      <alignment vertical="top" wrapText="1"/>
    </xf>
    <xf numFmtId="0" fontId="1" fillId="2" borderId="4" xfId="1" applyNumberFormat="1" applyFont="1" applyFill="1" applyBorder="1" applyAlignment="1" applyProtection="1">
      <alignment horizontal="left" vertical="center"/>
    </xf>
    <xf numFmtId="166" fontId="1" fillId="2" borderId="3" xfId="1" applyNumberFormat="1" applyFont="1" applyFill="1" applyBorder="1" applyAlignment="1" applyProtection="1">
      <alignment vertical="top" wrapText="1"/>
    </xf>
    <xf numFmtId="0" fontId="1" fillId="2" borderId="2" xfId="1" applyNumberFormat="1" applyFont="1" applyFill="1" applyBorder="1" applyAlignment="1" applyProtection="1">
      <alignment horizontal="left"/>
    </xf>
    <xf numFmtId="43" fontId="1" fillId="2" borderId="0" xfId="1" applyNumberFormat="1" applyFont="1" applyFill="1" applyBorder="1" applyAlignment="1" applyProtection="1"/>
    <xf numFmtId="0" fontId="1" fillId="2" borderId="0" xfId="1" applyNumberFormat="1" applyFont="1" applyFill="1" applyBorder="1" applyAlignment="1" applyProtection="1">
      <alignment horizontal="center"/>
    </xf>
    <xf numFmtId="0" fontId="5" fillId="0" borderId="0" xfId="1"/>
    <xf numFmtId="0" fontId="1" fillId="0" borderId="0" xfId="1" applyNumberFormat="1" applyFont="1" applyFill="1" applyBorder="1" applyAlignment="1" applyProtection="1"/>
    <xf numFmtId="0" fontId="1" fillId="2" borderId="2" xfId="1" applyNumberFormat="1" applyFont="1" applyFill="1" applyBorder="1" applyAlignment="1" applyProtection="1">
      <alignment horizontal="right"/>
    </xf>
    <xf numFmtId="0" fontId="1" fillId="2" borderId="0" xfId="1" applyNumberFormat="1" applyFont="1" applyFill="1" applyBorder="1" applyAlignment="1" applyProtection="1">
      <alignment horizontal="right"/>
    </xf>
    <xf numFmtId="164" fontId="1" fillId="2" borderId="3" xfId="1" applyNumberFormat="1" applyFont="1" applyFill="1" applyBorder="1" applyAlignment="1" applyProtection="1">
      <alignment horizontal="right" vertical="center" wrapText="1"/>
    </xf>
    <xf numFmtId="0" fontId="1" fillId="2" borderId="3" xfId="1" applyNumberFormat="1" applyFont="1" applyFill="1" applyBorder="1" applyAlignment="1" applyProtection="1">
      <alignment vertical="top" wrapText="1"/>
    </xf>
    <xf numFmtId="3" fontId="1" fillId="2" borderId="3" xfId="1" applyNumberFormat="1" applyFont="1" applyFill="1" applyBorder="1" applyAlignment="1" applyProtection="1">
      <alignment horizontal="right" vertical="center" wrapText="1"/>
    </xf>
    <xf numFmtId="164" fontId="1" fillId="2" borderId="3" xfId="1" applyNumberFormat="1" applyFont="1" applyFill="1" applyBorder="1" applyAlignment="1" applyProtection="1">
      <alignment horizontal="right"/>
    </xf>
    <xf numFmtId="166" fontId="1" fillId="0" borderId="0" xfId="1" applyNumberFormat="1" applyFont="1" applyFill="1" applyBorder="1" applyAlignment="1" applyProtection="1"/>
    <xf numFmtId="3" fontId="1" fillId="2" borderId="3" xfId="1" applyNumberFormat="1" applyFont="1" applyFill="1" applyBorder="1" applyAlignment="1" applyProtection="1">
      <alignment horizontal="right" vertical="top" wrapText="1"/>
    </xf>
    <xf numFmtId="0" fontId="1" fillId="2" borderId="3" xfId="1" applyNumberFormat="1" applyFont="1" applyFill="1" applyBorder="1" applyAlignment="1" applyProtection="1">
      <alignment horizontal="center" wrapText="1"/>
    </xf>
    <xf numFmtId="168" fontId="1" fillId="2" borderId="0" xfId="1" applyNumberFormat="1" applyFont="1" applyFill="1" applyBorder="1" applyAlignment="1" applyProtection="1">
      <alignment horizontal="right"/>
    </xf>
    <xf numFmtId="166" fontId="1" fillId="2" borderId="0" xfId="1" applyNumberFormat="1" applyFont="1" applyFill="1" applyBorder="1" applyAlignment="1" applyProtection="1">
      <alignment horizontal="right"/>
    </xf>
    <xf numFmtId="167" fontId="1" fillId="2" borderId="0" xfId="1" applyNumberFormat="1" applyFont="1" applyFill="1" applyBorder="1" applyAlignment="1" applyProtection="1">
      <alignment horizontal="right"/>
    </xf>
    <xf numFmtId="167" fontId="1" fillId="2" borderId="0" xfId="1" applyNumberFormat="1" applyFont="1" applyFill="1" applyBorder="1" applyAlignment="1" applyProtection="1">
      <alignment vertical="center"/>
    </xf>
    <xf numFmtId="0" fontId="1" fillId="2" borderId="0" xfId="1" applyNumberFormat="1" applyFont="1" applyFill="1" applyBorder="1" applyAlignment="1" applyProtection="1">
      <alignment wrapText="1"/>
    </xf>
    <xf numFmtId="0" fontId="1" fillId="2" borderId="0" xfId="1" applyNumberFormat="1" applyFont="1" applyFill="1" applyBorder="1" applyAlignment="1" applyProtection="1">
      <alignment horizontal="right" vertical="center" wrapText="1"/>
    </xf>
    <xf numFmtId="168" fontId="1" fillId="2" borderId="0" xfId="1" applyNumberFormat="1" applyFont="1" applyFill="1" applyBorder="1" applyAlignment="1" applyProtection="1">
      <alignment horizontal="right" vertical="center" wrapText="1"/>
    </xf>
    <xf numFmtId="167" fontId="1" fillId="2" borderId="0" xfId="1" applyNumberFormat="1" applyFont="1" applyFill="1" applyBorder="1" applyAlignment="1" applyProtection="1">
      <alignment vertical="center" wrapText="1"/>
    </xf>
    <xf numFmtId="0" fontId="1" fillId="2" borderId="0" xfId="1" applyNumberFormat="1" applyFont="1" applyFill="1" applyBorder="1" applyAlignment="1" applyProtection="1">
      <alignment vertical="center" wrapText="1"/>
    </xf>
    <xf numFmtId="166" fontId="1" fillId="2" borderId="0" xfId="1" applyNumberFormat="1" applyFont="1" applyFill="1" applyBorder="1" applyAlignment="1" applyProtection="1">
      <alignment horizontal="left" vertical="center"/>
    </xf>
    <xf numFmtId="0" fontId="1" fillId="2" borderId="0" xfId="1" applyNumberFormat="1" applyFont="1" applyFill="1" applyBorder="1" applyAlignment="1" applyProtection="1">
      <alignment vertical="center"/>
    </xf>
    <xf numFmtId="168" fontId="1" fillId="2" borderId="0" xfId="1" applyNumberFormat="1" applyFont="1" applyFill="1" applyBorder="1" applyAlignment="1" applyProtection="1">
      <alignment vertical="center"/>
    </xf>
    <xf numFmtId="0" fontId="1" fillId="2" borderId="0" xfId="1" applyNumberFormat="1" applyFont="1" applyFill="1" applyBorder="1" applyAlignment="1" applyProtection="1">
      <alignment horizontal="left" wrapText="1"/>
    </xf>
    <xf numFmtId="166" fontId="1" fillId="2" borderId="0" xfId="1" applyNumberFormat="1" applyFont="1" applyFill="1" applyBorder="1" applyAlignment="1" applyProtection="1"/>
    <xf numFmtId="169" fontId="1" fillId="2" borderId="0" xfId="1" applyNumberFormat="1" applyFont="1" applyFill="1" applyBorder="1" applyAlignment="1" applyProtection="1"/>
    <xf numFmtId="168" fontId="1" fillId="2" borderId="0" xfId="1" applyNumberFormat="1" applyFont="1" applyFill="1" applyBorder="1" applyAlignment="1" applyProtection="1">
      <alignment horizontal="right" vertical="top"/>
    </xf>
    <xf numFmtId="1" fontId="1" fillId="2" borderId="0" xfId="1" applyNumberFormat="1" applyFont="1" applyFill="1" applyBorder="1" applyAlignment="1" applyProtection="1">
      <alignment horizontal="right" vertical="top" wrapText="1"/>
    </xf>
    <xf numFmtId="166" fontId="1" fillId="2" borderId="0" xfId="1" applyNumberFormat="1" applyFont="1" applyFill="1" applyBorder="1" applyAlignment="1" applyProtection="1">
      <alignment horizontal="right" vertical="top"/>
    </xf>
    <xf numFmtId="167" fontId="1" fillId="2" borderId="0" xfId="1" applyNumberFormat="1" applyFont="1" applyFill="1" applyBorder="1" applyAlignment="1" applyProtection="1">
      <alignment horizontal="right" vertical="top" wrapText="1"/>
    </xf>
    <xf numFmtId="168" fontId="1" fillId="2" borderId="0" xfId="1" applyNumberFormat="1" applyFont="1" applyFill="1" applyBorder="1" applyAlignment="1" applyProtection="1">
      <alignment horizontal="right" wrapText="1"/>
    </xf>
    <xf numFmtId="0" fontId="1" fillId="2" borderId="0" xfId="1" applyNumberFormat="1" applyFont="1" applyFill="1" applyBorder="1" applyAlignment="1" applyProtection="1">
      <alignment horizontal="center" vertical="top" wrapText="1"/>
    </xf>
    <xf numFmtId="0" fontId="1" fillId="2" borderId="0" xfId="1" applyNumberFormat="1" applyFont="1" applyFill="1" applyBorder="1" applyAlignment="1" applyProtection="1">
      <alignment horizontal="left" vertical="center" wrapText="1"/>
    </xf>
    <xf numFmtId="169" fontId="1" fillId="2" borderId="7" xfId="1" applyNumberFormat="1" applyFont="1" applyFill="1" applyBorder="1" applyAlignment="1" applyProtection="1"/>
    <xf numFmtId="168" fontId="1" fillId="2" borderId="3" xfId="1" applyNumberFormat="1" applyFont="1" applyFill="1" applyBorder="1" applyAlignment="1" applyProtection="1">
      <alignment horizontal="right" vertical="center" wrapText="1"/>
    </xf>
    <xf numFmtId="2" fontId="1" fillId="2" borderId="3" xfId="1" applyNumberFormat="1" applyFont="1" applyFill="1" applyBorder="1" applyAlignment="1" applyProtection="1">
      <alignment horizontal="right" vertical="top" wrapText="1"/>
    </xf>
    <xf numFmtId="166" fontId="1" fillId="2" borderId="3" xfId="1" applyNumberFormat="1" applyFont="1" applyFill="1" applyBorder="1" applyAlignment="1" applyProtection="1">
      <alignment horizontal="right" vertical="center" wrapText="1"/>
    </xf>
    <xf numFmtId="166" fontId="1" fillId="2" borderId="3" xfId="1" applyNumberFormat="1" applyFont="1" applyFill="1" applyBorder="1" applyAlignment="1" applyProtection="1">
      <alignment horizontal="right" vertical="top" wrapText="1"/>
    </xf>
    <xf numFmtId="166" fontId="1" fillId="2" borderId="3" xfId="1" applyNumberFormat="1" applyFont="1" applyFill="1" applyBorder="1" applyAlignment="1" applyProtection="1">
      <alignment horizontal="right" vertical="top"/>
    </xf>
    <xf numFmtId="168" fontId="1" fillId="2" borderId="3" xfId="1" applyNumberFormat="1" applyFont="1" applyFill="1" applyBorder="1" applyAlignment="1" applyProtection="1">
      <alignment horizontal="right" vertical="top"/>
    </xf>
    <xf numFmtId="167" fontId="1" fillId="2" borderId="3" xfId="1" applyNumberFormat="1" applyFont="1" applyFill="1" applyBorder="1" applyAlignment="1" applyProtection="1">
      <alignment vertical="center"/>
    </xf>
    <xf numFmtId="0" fontId="1" fillId="2" borderId="3" xfId="1" applyNumberFormat="1" applyFont="1" applyFill="1" applyBorder="1" applyAlignment="1" applyProtection="1">
      <alignment horizontal="center" vertical="center"/>
    </xf>
    <xf numFmtId="0" fontId="1" fillId="2" borderId="3" xfId="1" applyNumberFormat="1" applyFont="1" applyFill="1" applyBorder="1" applyAlignment="1" applyProtection="1">
      <alignment horizontal="left" vertical="center" wrapText="1"/>
    </xf>
    <xf numFmtId="0" fontId="1" fillId="2" borderId="7" xfId="1" applyNumberFormat="1" applyFont="1" applyFill="1" applyBorder="1" applyAlignment="1" applyProtection="1"/>
    <xf numFmtId="167" fontId="1" fillId="2" borderId="3" xfId="1" applyNumberFormat="1" applyFont="1" applyFill="1" applyBorder="1" applyAlignment="1" applyProtection="1">
      <alignment horizontal="center" vertical="center" wrapText="1"/>
    </xf>
    <xf numFmtId="168" fontId="12" fillId="2" borderId="0" xfId="1" applyNumberFormat="1" applyFont="1" applyFill="1" applyBorder="1" applyAlignment="1" applyProtection="1">
      <alignment horizontal="right"/>
    </xf>
    <xf numFmtId="0" fontId="12" fillId="2" borderId="0" xfId="1" applyNumberFormat="1" applyFont="1" applyFill="1" applyBorder="1" applyAlignment="1" applyProtection="1">
      <alignment horizontal="right"/>
    </xf>
    <xf numFmtId="166" fontId="12" fillId="2" borderId="0" xfId="1" applyNumberFormat="1" applyFont="1" applyFill="1" applyBorder="1" applyAlignment="1" applyProtection="1">
      <alignment horizontal="right"/>
    </xf>
    <xf numFmtId="167" fontId="12" fillId="2" borderId="0" xfId="1" applyNumberFormat="1" applyFont="1" applyFill="1" applyBorder="1" applyAlignment="1" applyProtection="1">
      <alignment horizontal="right"/>
    </xf>
    <xf numFmtId="167" fontId="12" fillId="2" borderId="0" xfId="1" applyNumberFormat="1" applyFont="1" applyFill="1" applyBorder="1" applyAlignment="1" applyProtection="1">
      <alignment vertical="center"/>
    </xf>
    <xf numFmtId="0" fontId="12" fillId="2" borderId="0" xfId="1" applyNumberFormat="1" applyFont="1" applyFill="1" applyBorder="1" applyAlignment="1" applyProtection="1">
      <alignment horizontal="center"/>
    </xf>
    <xf numFmtId="0" fontId="12" fillId="2" borderId="0" xfId="1" applyNumberFormat="1" applyFont="1" applyFill="1" applyBorder="1" applyAlignment="1" applyProtection="1">
      <alignment horizontal="center" vertical="center"/>
    </xf>
    <xf numFmtId="0" fontId="12" fillId="2" borderId="0" xfId="1" applyNumberFormat="1" applyFont="1" applyFill="1" applyBorder="1" applyAlignment="1" applyProtection="1">
      <alignment horizontal="left" vertical="center"/>
    </xf>
    <xf numFmtId="0" fontId="1" fillId="2" borderId="0" xfId="1" applyNumberFormat="1" applyFont="1" applyFill="1" applyBorder="1" applyAlignment="1" applyProtection="1">
      <alignment horizontal="left" vertical="top"/>
    </xf>
    <xf numFmtId="171" fontId="1" fillId="2" borderId="0" xfId="1" applyNumberFormat="1" applyFont="1" applyFill="1" applyBorder="1" applyAlignment="1" applyProtection="1">
      <alignment horizontal="right"/>
    </xf>
    <xf numFmtId="0" fontId="1" fillId="2" borderId="0" xfId="1" applyNumberFormat="1" applyFont="1" applyFill="1" applyBorder="1" applyAlignment="1" applyProtection="1">
      <alignment horizontal="center" vertical="top"/>
    </xf>
    <xf numFmtId="170" fontId="1" fillId="2" borderId="3" xfId="1" applyNumberFormat="1" applyFont="1" applyFill="1" applyBorder="1" applyAlignment="1" applyProtection="1">
      <alignment horizontal="center" vertical="top" wrapText="1"/>
    </xf>
    <xf numFmtId="4" fontId="1" fillId="2" borderId="3" xfId="1" applyNumberFormat="1" applyFont="1" applyFill="1" applyBorder="1" applyAlignment="1" applyProtection="1">
      <alignment horizontal="right" vertical="center" wrapText="1"/>
    </xf>
    <xf numFmtId="172" fontId="1" fillId="2" borderId="0" xfId="1" applyNumberFormat="1" applyFont="1" applyFill="1" applyBorder="1" applyAlignment="1" applyProtection="1"/>
    <xf numFmtId="171" fontId="1" fillId="2" borderId="0" xfId="1" applyNumberFormat="1" applyFont="1" applyFill="1" applyBorder="1" applyAlignment="1" applyProtection="1"/>
    <xf numFmtId="0" fontId="1" fillId="0" borderId="2" xfId="1" applyNumberFormat="1" applyFont="1" applyFill="1" applyBorder="1" applyAlignment="1" applyProtection="1">
      <alignment horizontal="left"/>
    </xf>
    <xf numFmtId="4" fontId="1" fillId="2" borderId="3" xfId="1" applyNumberFormat="1" applyFont="1" applyFill="1" applyBorder="1" applyAlignment="1" applyProtection="1">
      <alignment horizontal="right" wrapText="1"/>
    </xf>
    <xf numFmtId="0" fontId="1" fillId="2" borderId="3" xfId="1" applyNumberFormat="1" applyFont="1" applyFill="1" applyBorder="1" applyAlignment="1" applyProtection="1">
      <alignment wrapText="1"/>
    </xf>
    <xf numFmtId="0" fontId="1" fillId="2" borderId="4" xfId="1" applyNumberFormat="1" applyFont="1" applyFill="1" applyBorder="1" applyAlignment="1" applyProtection="1">
      <alignment wrapText="1"/>
    </xf>
    <xf numFmtId="0" fontId="1" fillId="0" borderId="0" xfId="1" applyNumberFormat="1" applyFont="1" applyFill="1" applyBorder="1" applyAlignment="1" applyProtection="1">
      <alignment horizontal="center" vertical="center"/>
    </xf>
    <xf numFmtId="0" fontId="1" fillId="2" borderId="0" xfId="1" applyNumberFormat="1" applyFont="1" applyFill="1" applyBorder="1" applyAlignment="1" applyProtection="1">
      <alignment horizontal="right" wrapText="1"/>
    </xf>
    <xf numFmtId="164" fontId="1" fillId="2" borderId="3" xfId="1" applyNumberFormat="1" applyFont="1" applyFill="1" applyBorder="1" applyAlignment="1" applyProtection="1"/>
    <xf numFmtId="4" fontId="1" fillId="2" borderId="3" xfId="1" applyNumberFormat="1" applyFont="1" applyFill="1" applyBorder="1" applyAlignment="1" applyProtection="1"/>
    <xf numFmtId="0" fontId="1" fillId="2" borderId="3" xfId="1" applyNumberFormat="1" applyFont="1" applyFill="1" applyBorder="1" applyAlignment="1" applyProtection="1">
      <alignment horizontal="left"/>
    </xf>
    <xf numFmtId="0" fontId="1" fillId="2" borderId="3" xfId="1" applyNumberFormat="1" applyFont="1" applyFill="1" applyBorder="1" applyAlignment="1" applyProtection="1"/>
    <xf numFmtId="173" fontId="1" fillId="2" borderId="0" xfId="1" applyNumberFormat="1" applyFont="1" applyFill="1" applyBorder="1" applyAlignment="1" applyProtection="1"/>
    <xf numFmtId="164" fontId="1" fillId="2" borderId="3" xfId="1" applyNumberFormat="1" applyFont="1" applyFill="1" applyBorder="1" applyAlignment="1" applyProtection="1">
      <alignment horizontal="center"/>
    </xf>
    <xf numFmtId="0" fontId="12" fillId="2" borderId="0" xfId="1" applyNumberFormat="1" applyFont="1" applyFill="1" applyBorder="1" applyAlignment="1" applyProtection="1"/>
    <xf numFmtId="4" fontId="1" fillId="2" borderId="3" xfId="1" applyNumberFormat="1" applyFont="1" applyFill="1" applyBorder="1" applyAlignment="1" applyProtection="1">
      <alignment horizontal="center" wrapText="1"/>
    </xf>
    <xf numFmtId="174" fontId="1" fillId="2" borderId="0" xfId="1" applyNumberFormat="1" applyFont="1" applyFill="1" applyBorder="1" applyAlignment="1" applyProtection="1"/>
    <xf numFmtId="166" fontId="1" fillId="2" borderId="3" xfId="1" applyNumberFormat="1" applyFont="1" applyFill="1" applyBorder="1" applyAlignment="1" applyProtection="1">
      <alignment horizontal="center" wrapText="1"/>
    </xf>
    <xf numFmtId="167" fontId="1" fillId="2" borderId="3" xfId="1" applyNumberFormat="1" applyFont="1" applyFill="1" applyBorder="1" applyAlignment="1" applyProtection="1">
      <alignment horizontal="center" wrapText="1"/>
    </xf>
    <xf numFmtId="0" fontId="1" fillId="2" borderId="3" xfId="1" applyNumberFormat="1" applyFont="1" applyFill="1" applyBorder="1" applyAlignment="1" applyProtection="1">
      <alignment horizontal="left" wrapText="1"/>
    </xf>
    <xf numFmtId="167" fontId="1" fillId="2" borderId="0" xfId="1" applyNumberFormat="1" applyFont="1" applyFill="1" applyBorder="1" applyAlignment="1" applyProtection="1"/>
    <xf numFmtId="166" fontId="1" fillId="2" borderId="0" xfId="1" applyNumberFormat="1" applyFont="1" applyFill="1" applyBorder="1" applyAlignment="1" applyProtection="1">
      <alignment horizontal="right" wrapText="1"/>
    </xf>
    <xf numFmtId="167" fontId="1" fillId="2" borderId="0" xfId="1" applyNumberFormat="1" applyFont="1" applyFill="1" applyBorder="1" applyAlignment="1" applyProtection="1">
      <alignment horizontal="right" wrapText="1"/>
    </xf>
    <xf numFmtId="166" fontId="1" fillId="2" borderId="3" xfId="1" applyNumberFormat="1" applyFont="1" applyFill="1" applyBorder="1" applyAlignment="1" applyProtection="1">
      <alignment horizontal="right" wrapText="1"/>
    </xf>
    <xf numFmtId="14" fontId="1" fillId="2" borderId="3" xfId="1" applyNumberFormat="1" applyFont="1" applyFill="1" applyBorder="1" applyAlignment="1" applyProtection="1">
      <alignment horizontal="center" wrapText="1"/>
    </xf>
    <xf numFmtId="174" fontId="1" fillId="2" borderId="3" xfId="1" applyNumberFormat="1" applyFont="1" applyFill="1" applyBorder="1" applyAlignment="1" applyProtection="1">
      <alignment horizontal="center" vertical="center" wrapText="1"/>
    </xf>
    <xf numFmtId="0" fontId="1" fillId="0" borderId="0" xfId="1" applyNumberFormat="1" applyFont="1" applyFill="1" applyBorder="1" applyAlignment="1" applyProtection="1">
      <alignment vertical="center" wrapText="1"/>
    </xf>
    <xf numFmtId="14" fontId="1" fillId="0" borderId="0" xfId="1" applyNumberFormat="1" applyFont="1" applyFill="1" applyBorder="1" applyAlignment="1" applyProtection="1"/>
    <xf numFmtId="167" fontId="1" fillId="2" borderId="0" xfId="1" applyNumberFormat="1" applyFont="1" applyFill="1" applyBorder="1" applyAlignment="1" applyProtection="1">
      <alignment horizontal="center"/>
    </xf>
    <xf numFmtId="0" fontId="1" fillId="0" borderId="3" xfId="1" applyNumberFormat="1" applyFont="1" applyFill="1" applyBorder="1" applyAlignment="1" applyProtection="1">
      <alignment horizontal="center"/>
    </xf>
    <xf numFmtId="0" fontId="1" fillId="0" borderId="3" xfId="1" applyNumberFormat="1" applyFont="1" applyFill="1" applyBorder="1" applyAlignment="1" applyProtection="1">
      <alignment horizontal="center" vertical="center" wrapText="1"/>
    </xf>
    <xf numFmtId="0" fontId="1" fillId="0" borderId="3" xfId="1" applyNumberFormat="1" applyFont="1" applyFill="1" applyBorder="1" applyAlignment="1" applyProtection="1"/>
    <xf numFmtId="3" fontId="0" fillId="0" borderId="1" xfId="0" applyNumberFormat="1" applyFont="1" applyFill="1" applyBorder="1"/>
    <xf numFmtId="0" fontId="1" fillId="2" borderId="0" xfId="1" applyNumberFormat="1" applyFont="1" applyFill="1" applyBorder="1" applyAlignment="1" applyProtection="1">
      <alignment horizontal="left"/>
    </xf>
    <xf numFmtId="0" fontId="1" fillId="2" borderId="0" xfId="1" applyNumberFormat="1" applyFont="1" applyFill="1" applyBorder="1" applyAlignment="1" applyProtection="1">
      <alignment horizontal="center"/>
    </xf>
    <xf numFmtId="0" fontId="1" fillId="2" borderId="0" xfId="1" applyNumberFormat="1" applyFont="1" applyFill="1" applyBorder="1" applyAlignment="1" applyProtection="1">
      <alignment horizontal="center" vertical="center"/>
    </xf>
    <xf numFmtId="0" fontId="1" fillId="2" borderId="0" xfId="1" applyNumberFormat="1" applyFont="1" applyFill="1" applyBorder="1" applyAlignment="1" applyProtection="1">
      <alignment horizontal="center" wrapText="1"/>
    </xf>
    <xf numFmtId="0" fontId="1" fillId="2" borderId="0" xfId="1" applyNumberFormat="1" applyFont="1" applyFill="1" applyBorder="1" applyAlignment="1" applyProtection="1">
      <alignment horizontal="center" vertical="center" wrapText="1"/>
    </xf>
    <xf numFmtId="0" fontId="1" fillId="0" borderId="0" xfId="1" applyNumberFormat="1" applyFont="1" applyFill="1" applyBorder="1" applyAlignment="1" applyProtection="1">
      <alignment horizontal="center"/>
    </xf>
    <xf numFmtId="0" fontId="1" fillId="0" borderId="0" xfId="1" applyNumberFormat="1" applyFont="1" applyFill="1" applyBorder="1" applyAlignment="1" applyProtection="1">
      <alignment horizontal="left"/>
    </xf>
    <xf numFmtId="4" fontId="1" fillId="2" borderId="0" xfId="1" applyNumberFormat="1" applyFont="1" applyFill="1" applyBorder="1" applyAlignment="1" applyProtection="1"/>
    <xf numFmtId="0" fontId="1" fillId="2" borderId="0" xfId="1" applyNumberFormat="1" applyFont="1" applyFill="1" applyBorder="1" applyAlignment="1" applyProtection="1">
      <alignment horizontal="left"/>
    </xf>
    <xf numFmtId="0" fontId="1" fillId="2" borderId="0" xfId="1" applyNumberFormat="1" applyFont="1" applyFill="1" applyBorder="1" applyAlignment="1" applyProtection="1">
      <alignment horizontal="center"/>
    </xf>
    <xf numFmtId="0" fontId="1" fillId="2" borderId="0" xfId="1" applyNumberFormat="1" applyFont="1" applyFill="1" applyBorder="1" applyAlignment="1" applyProtection="1">
      <alignment horizontal="center" wrapText="1"/>
    </xf>
    <xf numFmtId="0" fontId="1" fillId="2" borderId="2" xfId="1" applyNumberFormat="1" applyFont="1" applyFill="1" applyBorder="1" applyAlignment="1" applyProtection="1">
      <alignment horizontal="center"/>
    </xf>
    <xf numFmtId="0" fontId="1" fillId="0" borderId="0" xfId="1" applyNumberFormat="1" applyFont="1" applyFill="1" applyBorder="1" applyAlignment="1" applyProtection="1">
      <alignment horizontal="center"/>
    </xf>
    <xf numFmtId="4" fontId="1" fillId="0" borderId="0" xfId="1" applyNumberFormat="1" applyFont="1" applyFill="1" applyBorder="1" applyAlignment="1" applyProtection="1">
      <alignment horizontal="left"/>
    </xf>
    <xf numFmtId="0" fontId="3" fillId="0" borderId="0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center" wrapText="1"/>
    </xf>
    <xf numFmtId="0" fontId="3" fillId="0" borderId="2" xfId="0" applyNumberFormat="1" applyFont="1" applyFill="1" applyBorder="1" applyAlignment="1" applyProtection="1">
      <alignment horizontal="center"/>
    </xf>
    <xf numFmtId="0" fontId="1" fillId="0" borderId="2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>
      <alignment horizontal="center"/>
    </xf>
    <xf numFmtId="0" fontId="1" fillId="2" borderId="0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/>
    </xf>
    <xf numFmtId="0" fontId="1" fillId="2" borderId="2" xfId="0" applyNumberFormat="1" applyFont="1" applyFill="1" applyBorder="1" applyAlignment="1" applyProtection="1">
      <alignment horizontal="center" wrapText="1"/>
    </xf>
    <xf numFmtId="0" fontId="1" fillId="2" borderId="0" xfId="0" applyNumberFormat="1" applyFont="1" applyFill="1" applyBorder="1" applyAlignment="1" applyProtection="1">
      <alignment horizontal="center"/>
    </xf>
    <xf numFmtId="0" fontId="9" fillId="0" borderId="0" xfId="1" applyNumberFormat="1" applyFont="1" applyFill="1" applyBorder="1" applyAlignment="1" applyProtection="1">
      <alignment horizontal="center"/>
    </xf>
    <xf numFmtId="0" fontId="1" fillId="2" borderId="0" xfId="1" applyNumberFormat="1" applyFont="1" applyFill="1" applyBorder="1" applyAlignment="1" applyProtection="1">
      <alignment horizontal="left"/>
    </xf>
    <xf numFmtId="0" fontId="1" fillId="2" borderId="0" xfId="1" applyNumberFormat="1" applyFont="1" applyFill="1" applyBorder="1" applyAlignment="1" applyProtection="1">
      <alignment horizontal="center"/>
    </xf>
    <xf numFmtId="0" fontId="1" fillId="2" borderId="2" xfId="1" applyNumberFormat="1" applyFont="1" applyFill="1" applyBorder="1" applyAlignment="1" applyProtection="1">
      <alignment horizontal="center" wrapText="1"/>
    </xf>
    <xf numFmtId="0" fontId="1" fillId="2" borderId="0" xfId="1" applyNumberFormat="1" applyFont="1" applyFill="1" applyBorder="1" applyAlignment="1" applyProtection="1">
      <alignment horizontal="center" vertical="center"/>
    </xf>
    <xf numFmtId="0" fontId="1" fillId="2" borderId="0" xfId="1" applyNumberFormat="1" applyFont="1" applyFill="1" applyBorder="1" applyAlignment="1" applyProtection="1">
      <alignment horizontal="center" wrapText="1"/>
    </xf>
    <xf numFmtId="168" fontId="1" fillId="2" borderId="5" xfId="1" applyNumberFormat="1" applyFont="1" applyFill="1" applyBorder="1" applyAlignment="1" applyProtection="1">
      <alignment horizontal="center" vertical="center" wrapText="1"/>
    </xf>
    <xf numFmtId="168" fontId="1" fillId="2" borderId="9" xfId="1" applyNumberFormat="1" applyFont="1" applyFill="1" applyBorder="1" applyAlignment="1" applyProtection="1">
      <alignment horizontal="center" vertical="center" wrapText="1"/>
    </xf>
    <xf numFmtId="0" fontId="1" fillId="2" borderId="5" xfId="1" applyNumberFormat="1" applyFont="1" applyFill="1" applyBorder="1" applyAlignment="1" applyProtection="1">
      <alignment horizontal="center" vertical="center" textRotation="90" wrapText="1"/>
    </xf>
    <xf numFmtId="0" fontId="1" fillId="2" borderId="8" xfId="1" applyNumberFormat="1" applyFont="1" applyFill="1" applyBorder="1" applyAlignment="1" applyProtection="1">
      <alignment horizontal="center" vertical="center" textRotation="90" wrapText="1"/>
    </xf>
    <xf numFmtId="0" fontId="1" fillId="2" borderId="9" xfId="1" applyNumberFormat="1" applyFont="1" applyFill="1" applyBorder="1" applyAlignment="1" applyProtection="1">
      <alignment horizontal="center" vertical="center" textRotation="90" wrapText="1"/>
    </xf>
    <xf numFmtId="167" fontId="1" fillId="2" borderId="5" xfId="1" applyNumberFormat="1" applyFont="1" applyFill="1" applyBorder="1" applyAlignment="1" applyProtection="1">
      <alignment horizontal="center" vertical="center" wrapText="1"/>
    </xf>
    <xf numFmtId="167" fontId="1" fillId="2" borderId="9" xfId="1" applyNumberFormat="1" applyFont="1" applyFill="1" applyBorder="1" applyAlignment="1" applyProtection="1">
      <alignment horizontal="center" vertical="center" wrapText="1"/>
    </xf>
    <xf numFmtId="166" fontId="1" fillId="2" borderId="5" xfId="1" applyNumberFormat="1" applyFont="1" applyFill="1" applyBorder="1" applyAlignment="1" applyProtection="1">
      <alignment horizontal="center" vertical="center" wrapText="1"/>
    </xf>
    <xf numFmtId="166" fontId="1" fillId="2" borderId="9" xfId="1" applyNumberFormat="1" applyFont="1" applyFill="1" applyBorder="1" applyAlignment="1" applyProtection="1">
      <alignment horizontal="center" vertical="center" wrapText="1"/>
    </xf>
    <xf numFmtId="0" fontId="1" fillId="2" borderId="4" xfId="1" applyNumberFormat="1" applyFont="1" applyFill="1" applyBorder="1" applyAlignment="1" applyProtection="1">
      <alignment horizontal="center" vertical="center" wrapText="1"/>
    </xf>
    <xf numFmtId="0" fontId="1" fillId="2" borderId="6" xfId="1" applyNumberFormat="1" applyFont="1" applyFill="1" applyBorder="1" applyAlignment="1" applyProtection="1">
      <alignment horizontal="center" vertical="center" wrapText="1"/>
    </xf>
    <xf numFmtId="0" fontId="1" fillId="2" borderId="7" xfId="1" applyNumberFormat="1" applyFont="1" applyFill="1" applyBorder="1" applyAlignment="1" applyProtection="1">
      <alignment horizontal="center" vertical="center" wrapText="1"/>
    </xf>
    <xf numFmtId="167" fontId="1" fillId="2" borderId="5" xfId="1" applyNumberFormat="1" applyFont="1" applyFill="1" applyBorder="1" applyAlignment="1" applyProtection="1">
      <alignment horizontal="center" vertical="center" textRotation="90" wrapText="1"/>
    </xf>
    <xf numFmtId="167" fontId="1" fillId="2" borderId="8" xfId="1" applyNumberFormat="1" applyFont="1" applyFill="1" applyBorder="1" applyAlignment="1" applyProtection="1">
      <alignment horizontal="center" vertical="center" textRotation="90" wrapText="1"/>
    </xf>
    <xf numFmtId="167" fontId="1" fillId="2" borderId="9" xfId="1" applyNumberFormat="1" applyFont="1" applyFill="1" applyBorder="1" applyAlignment="1" applyProtection="1">
      <alignment horizontal="center" vertical="center" textRotation="90" wrapText="1"/>
    </xf>
    <xf numFmtId="0" fontId="1" fillId="2" borderId="4" xfId="1" applyNumberFormat="1" applyFont="1" applyFill="1" applyBorder="1" applyAlignment="1" applyProtection="1">
      <alignment horizontal="center" wrapText="1"/>
    </xf>
    <xf numFmtId="0" fontId="1" fillId="2" borderId="6" xfId="1" applyNumberFormat="1" applyFont="1" applyFill="1" applyBorder="1" applyAlignment="1" applyProtection="1">
      <alignment horizontal="center" wrapText="1"/>
    </xf>
    <xf numFmtId="0" fontId="1" fillId="2" borderId="7" xfId="1" applyNumberFormat="1" applyFont="1" applyFill="1" applyBorder="1" applyAlignment="1" applyProtection="1">
      <alignment horizontal="center" wrapText="1"/>
    </xf>
    <xf numFmtId="0" fontId="1" fillId="2" borderId="5" xfId="1" applyNumberFormat="1" applyFont="1" applyFill="1" applyBorder="1" applyAlignment="1" applyProtection="1">
      <alignment horizontal="center" vertical="center"/>
    </xf>
    <xf numFmtId="0" fontId="1" fillId="2" borderId="9" xfId="1" applyNumberFormat="1" applyFont="1" applyFill="1" applyBorder="1" applyAlignment="1" applyProtection="1">
      <alignment horizontal="center" vertical="center"/>
    </xf>
    <xf numFmtId="0" fontId="1" fillId="2" borderId="10" xfId="1" applyNumberFormat="1" applyFont="1" applyFill="1" applyBorder="1" applyAlignment="1" applyProtection="1">
      <alignment horizontal="center" vertical="center" wrapText="1"/>
    </xf>
    <xf numFmtId="0" fontId="1" fillId="2" borderId="11" xfId="1" applyNumberFormat="1" applyFont="1" applyFill="1" applyBorder="1" applyAlignment="1" applyProtection="1">
      <alignment horizontal="center" vertical="center" wrapText="1"/>
    </xf>
    <xf numFmtId="0" fontId="1" fillId="2" borderId="12" xfId="1" applyNumberFormat="1" applyFont="1" applyFill="1" applyBorder="1" applyAlignment="1" applyProtection="1">
      <alignment horizontal="center" vertical="center" wrapText="1"/>
    </xf>
    <xf numFmtId="0" fontId="1" fillId="2" borderId="2" xfId="1" applyNumberFormat="1" applyFont="1" applyFill="1" applyBorder="1" applyAlignment="1" applyProtection="1">
      <alignment horizontal="center"/>
    </xf>
    <xf numFmtId="0" fontId="1" fillId="0" borderId="0" xfId="1" applyNumberFormat="1" applyFont="1" applyFill="1" applyBorder="1" applyAlignment="1" applyProtection="1">
      <alignment horizontal="center" wrapText="1"/>
    </xf>
    <xf numFmtId="0" fontId="1" fillId="0" borderId="0" xfId="1" applyNumberFormat="1" applyFont="1" applyFill="1" applyBorder="1" applyAlignment="1" applyProtection="1">
      <alignment horizontal="center" vertical="center" wrapText="1"/>
    </xf>
    <xf numFmtId="0" fontId="1" fillId="0" borderId="2" xfId="1" applyNumberFormat="1" applyFont="1" applyFill="1" applyBorder="1" applyAlignment="1" applyProtection="1">
      <alignment horizontal="center"/>
    </xf>
    <xf numFmtId="0" fontId="1" fillId="2" borderId="5" xfId="1" applyNumberFormat="1" applyFont="1" applyFill="1" applyBorder="1" applyAlignment="1" applyProtection="1">
      <alignment horizontal="center" vertical="center" wrapText="1"/>
    </xf>
    <xf numFmtId="0" fontId="1" fillId="2" borderId="9" xfId="1" applyNumberFormat="1" applyFont="1" applyFill="1" applyBorder="1" applyAlignment="1" applyProtection="1">
      <alignment horizontal="center" vertical="center" wrapText="1"/>
    </xf>
    <xf numFmtId="166" fontId="1" fillId="2" borderId="8" xfId="1" applyNumberFormat="1" applyFont="1" applyFill="1" applyBorder="1" applyAlignment="1" applyProtection="1">
      <alignment horizontal="center" vertical="center" wrapText="1"/>
    </xf>
    <xf numFmtId="0" fontId="1" fillId="2" borderId="8" xfId="1" applyNumberFormat="1" applyFont="1" applyFill="1" applyBorder="1" applyAlignment="1" applyProtection="1">
      <alignment horizontal="center" vertical="center" wrapText="1"/>
    </xf>
    <xf numFmtId="167" fontId="1" fillId="2" borderId="8" xfId="1" applyNumberFormat="1" applyFont="1" applyFill="1" applyBorder="1" applyAlignment="1" applyProtection="1">
      <alignment horizontal="center" vertical="center" wrapText="1"/>
    </xf>
    <xf numFmtId="0" fontId="1" fillId="2" borderId="13" xfId="1" applyNumberFormat="1" applyFont="1" applyFill="1" applyBorder="1" applyAlignment="1" applyProtection="1">
      <alignment horizontal="center"/>
    </xf>
    <xf numFmtId="0" fontId="1" fillId="2" borderId="14" xfId="1" applyNumberFormat="1" applyFont="1" applyFill="1" applyBorder="1" applyAlignment="1" applyProtection="1">
      <alignment horizontal="center"/>
    </xf>
    <xf numFmtId="0" fontId="1" fillId="2" borderId="15" xfId="1" applyNumberFormat="1" applyFont="1" applyFill="1" applyBorder="1" applyAlignment="1" applyProtection="1">
      <alignment horizontal="center"/>
    </xf>
    <xf numFmtId="174" fontId="1" fillId="2" borderId="5" xfId="1" applyNumberFormat="1" applyFont="1" applyFill="1" applyBorder="1" applyAlignment="1" applyProtection="1">
      <alignment horizontal="center" vertical="center" wrapText="1"/>
    </xf>
    <xf numFmtId="174" fontId="1" fillId="2" borderId="9" xfId="1" applyNumberFormat="1" applyFont="1" applyFill="1" applyBorder="1" applyAlignment="1" applyProtection="1">
      <alignment horizontal="center" vertical="center" wrapText="1"/>
    </xf>
    <xf numFmtId="0" fontId="1" fillId="2" borderId="0" xfId="1" applyNumberFormat="1" applyFont="1" applyFill="1" applyBorder="1" applyAlignment="1" applyProtection="1">
      <alignment horizontal="center" vertical="center" wrapText="1"/>
    </xf>
    <xf numFmtId="0" fontId="1" fillId="0" borderId="0" xfId="1" applyNumberFormat="1" applyFont="1" applyFill="1" applyBorder="1" applyAlignment="1" applyProtection="1">
      <alignment horizontal="center"/>
    </xf>
    <xf numFmtId="0" fontId="1" fillId="0" borderId="4" xfId="1" applyNumberFormat="1" applyFont="1" applyFill="1" applyBorder="1" applyAlignment="1" applyProtection="1">
      <alignment horizontal="center"/>
    </xf>
    <xf numFmtId="0" fontId="1" fillId="0" borderId="7" xfId="1" applyNumberFormat="1" applyFont="1" applyFill="1" applyBorder="1" applyAlignment="1" applyProtection="1">
      <alignment horizontal="center"/>
    </xf>
    <xf numFmtId="166" fontId="1" fillId="0" borderId="4" xfId="1" applyNumberFormat="1" applyFont="1" applyFill="1" applyBorder="1" applyAlignment="1" applyProtection="1">
      <alignment horizontal="center"/>
    </xf>
    <xf numFmtId="166" fontId="1" fillId="0" borderId="7" xfId="1" applyNumberFormat="1" applyFont="1" applyFill="1" applyBorder="1" applyAlignment="1" applyProtection="1">
      <alignment horizontal="center"/>
    </xf>
    <xf numFmtId="167" fontId="1" fillId="0" borderId="4" xfId="1" applyNumberFormat="1" applyFont="1" applyFill="1" applyBorder="1" applyAlignment="1" applyProtection="1">
      <alignment horizontal="center"/>
    </xf>
    <xf numFmtId="167" fontId="1" fillId="0" borderId="7" xfId="1" applyNumberFormat="1" applyFont="1" applyFill="1" applyBorder="1" applyAlignment="1" applyProtection="1">
      <alignment horizontal="center"/>
    </xf>
    <xf numFmtId="0" fontId="1" fillId="0" borderId="4" xfId="1" applyNumberFormat="1" applyFont="1" applyFill="1" applyBorder="1" applyAlignment="1" applyProtection="1">
      <alignment horizontal="center" vertical="center" wrapText="1"/>
    </xf>
    <xf numFmtId="0" fontId="1" fillId="0" borderId="7" xfId="1" applyNumberFormat="1" applyFont="1" applyFill="1" applyBorder="1" applyAlignment="1" applyProtection="1">
      <alignment horizontal="center" vertical="center" wrapText="1"/>
    </xf>
    <xf numFmtId="0" fontId="1" fillId="0" borderId="4" xfId="1" applyNumberFormat="1" applyFont="1" applyFill="1" applyBorder="1" applyAlignment="1" applyProtection="1">
      <alignment horizontal="left"/>
    </xf>
    <xf numFmtId="0" fontId="1" fillId="0" borderId="7" xfId="1" applyNumberFormat="1" applyFont="1" applyFill="1" applyBorder="1" applyAlignment="1" applyProtection="1">
      <alignment horizontal="left"/>
    </xf>
    <xf numFmtId="0" fontId="1" fillId="0" borderId="4" xfId="1" applyNumberFormat="1" applyFont="1" applyFill="1" applyBorder="1" applyAlignment="1" applyProtection="1">
      <alignment horizontal="left" vertical="center"/>
    </xf>
    <xf numFmtId="0" fontId="1" fillId="0" borderId="6" xfId="1" applyNumberFormat="1" applyFont="1" applyFill="1" applyBorder="1" applyAlignment="1" applyProtection="1">
      <alignment horizontal="left" vertical="center"/>
    </xf>
    <xf numFmtId="0" fontId="1" fillId="0" borderId="7" xfId="1" applyNumberFormat="1" applyFont="1" applyFill="1" applyBorder="1" applyAlignment="1" applyProtection="1">
      <alignment horizontal="left" vertical="center"/>
    </xf>
    <xf numFmtId="0" fontId="1" fillId="0" borderId="6" xfId="1" applyNumberFormat="1" applyFont="1" applyFill="1" applyBorder="1" applyAlignment="1" applyProtection="1">
      <alignment horizontal="left"/>
    </xf>
    <xf numFmtId="0" fontId="1" fillId="0" borderId="0" xfId="1" applyNumberFormat="1" applyFont="1" applyFill="1" applyBorder="1" applyAlignment="1" applyProtection="1">
      <alignment horizontal="left"/>
    </xf>
    <xf numFmtId="0" fontId="1" fillId="0" borderId="6" xfId="1" applyNumberFormat="1" applyFont="1" applyFill="1" applyBorder="1" applyAlignment="1" applyProtection="1">
      <alignment horizontal="center"/>
    </xf>
    <xf numFmtId="0" fontId="1" fillId="0" borderId="4" xfId="1" applyNumberFormat="1" applyFont="1" applyFill="1" applyBorder="1" applyAlignment="1" applyProtection="1"/>
    <xf numFmtId="0" fontId="1" fillId="0" borderId="6" xfId="1" applyNumberFormat="1" applyFont="1" applyFill="1" applyBorder="1" applyAlignment="1" applyProtection="1"/>
    <xf numFmtId="0" fontId="1" fillId="0" borderId="7" xfId="1" applyNumberFormat="1" applyFont="1" applyFill="1" applyBorder="1" applyAlignment="1" applyProtection="1"/>
    <xf numFmtId="0" fontId="1" fillId="0" borderId="4" xfId="1" applyNumberFormat="1" applyFont="1" applyFill="1" applyBorder="1" applyAlignment="1" applyProtection="1">
      <alignment horizontal="left" vertical="center" wrapText="1"/>
    </xf>
    <xf numFmtId="0" fontId="1" fillId="0" borderId="7" xfId="1" applyNumberFormat="1" applyFont="1" applyFill="1" applyBorder="1" applyAlignment="1" applyProtection="1">
      <alignment horizontal="left" vertical="center" wrapText="1"/>
    </xf>
    <xf numFmtId="166" fontId="1" fillId="2" borderId="4" xfId="1" applyNumberFormat="1" applyFont="1" applyFill="1" applyBorder="1" applyAlignment="1" applyProtection="1">
      <alignment horizontal="right"/>
    </xf>
    <xf numFmtId="166" fontId="1" fillId="2" borderId="6" xfId="1" applyNumberFormat="1" applyFont="1" applyFill="1" applyBorder="1" applyAlignment="1" applyProtection="1">
      <alignment horizontal="right"/>
    </xf>
    <xf numFmtId="166" fontId="1" fillId="2" borderId="7" xfId="1" applyNumberFormat="1" applyFont="1" applyFill="1" applyBorder="1" applyAlignment="1" applyProtection="1">
      <alignment horizontal="right"/>
    </xf>
  </cellXfs>
  <cellStyles count="8">
    <cellStyle name="Normal" xfId="0" builtinId="0"/>
    <cellStyle name="Normal 2" xfId="1"/>
    <cellStyle name="Normal 3" xfId="2"/>
    <cellStyle name="Normal 4" xfId="3"/>
    <cellStyle name="Normal 4 2" xfId="5"/>
    <cellStyle name="Normal 5" xfId="4"/>
    <cellStyle name="Normal 6" xfId="6"/>
    <cellStyle name="Normal 7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0"/>
  <sheetViews>
    <sheetView topLeftCell="A76" zoomScaleNormal="100" workbookViewId="0">
      <selection activeCell="B18" sqref="B18"/>
    </sheetView>
  </sheetViews>
  <sheetFormatPr defaultRowHeight="15" x14ac:dyDescent="0.25"/>
  <cols>
    <col min="1" max="1" width="17.85546875" style="18" customWidth="1"/>
    <col min="2" max="2" width="57.42578125" style="19" customWidth="1"/>
    <col min="3" max="3" width="10.7109375" style="20" customWidth="1"/>
    <col min="4" max="4" width="13.85546875" style="36" bestFit="1" customWidth="1"/>
    <col min="5" max="5" width="12.7109375" style="20" bestFit="1" customWidth="1"/>
    <col min="6" max="6" width="11.7109375" style="20" customWidth="1"/>
    <col min="7" max="16384" width="9.140625" style="23"/>
  </cols>
  <sheetData>
    <row r="1" spans="1:6" ht="26.25" x14ac:dyDescent="0.25">
      <c r="A1" s="29" t="s">
        <v>87</v>
      </c>
      <c r="B1" s="30" t="s">
        <v>393</v>
      </c>
      <c r="C1" s="11"/>
      <c r="D1" s="1"/>
      <c r="E1" s="6"/>
    </row>
    <row r="2" spans="1:6" x14ac:dyDescent="0.25">
      <c r="A2" s="6" t="s">
        <v>88</v>
      </c>
      <c r="B2" s="6"/>
      <c r="C2" s="11"/>
      <c r="D2" s="1"/>
      <c r="E2" s="6"/>
    </row>
    <row r="3" spans="1:6" x14ac:dyDescent="0.25">
      <c r="A3" s="6" t="s">
        <v>89</v>
      </c>
      <c r="B3" s="6"/>
      <c r="C3" s="11"/>
      <c r="D3" s="1"/>
      <c r="E3" s="6"/>
    </row>
    <row r="4" spans="1:6" x14ac:dyDescent="0.25">
      <c r="A4" s="6" t="s">
        <v>90</v>
      </c>
      <c r="B4" s="6"/>
      <c r="C4" s="11"/>
      <c r="D4" s="1"/>
      <c r="E4" s="6"/>
    </row>
    <row r="5" spans="1:6" x14ac:dyDescent="0.25">
      <c r="A5" s="6" t="s">
        <v>91</v>
      </c>
      <c r="B5" s="6"/>
      <c r="C5" s="11"/>
      <c r="D5" s="1"/>
      <c r="E5" s="6"/>
    </row>
    <row r="6" spans="1:6" x14ac:dyDescent="0.25">
      <c r="A6" s="6" t="s">
        <v>320</v>
      </c>
      <c r="B6" s="6"/>
      <c r="C6" s="11"/>
      <c r="D6" s="1"/>
      <c r="E6" s="6"/>
    </row>
    <row r="7" spans="1:6" x14ac:dyDescent="0.25">
      <c r="A7" s="6"/>
      <c r="B7" s="6"/>
      <c r="C7" s="11"/>
      <c r="D7" s="1"/>
      <c r="E7" s="6"/>
    </row>
    <row r="8" spans="1:6" x14ac:dyDescent="0.25">
      <c r="A8" s="6"/>
      <c r="B8" s="12" t="s">
        <v>96</v>
      </c>
      <c r="C8" s="11"/>
      <c r="D8" s="1"/>
      <c r="E8" s="6"/>
    </row>
    <row r="9" spans="1:6" x14ac:dyDescent="0.25">
      <c r="A9" s="6"/>
      <c r="B9" s="12" t="s">
        <v>97</v>
      </c>
      <c r="C9" s="11"/>
      <c r="D9" s="1"/>
      <c r="E9" s="6"/>
    </row>
    <row r="10" spans="1:6" x14ac:dyDescent="0.25">
      <c r="A10" s="11"/>
      <c r="B10" s="11" t="s">
        <v>887</v>
      </c>
      <c r="C10" s="11"/>
      <c r="D10" s="1"/>
      <c r="E10" s="6"/>
    </row>
    <row r="11" spans="1:6" x14ac:dyDescent="0.25">
      <c r="A11" s="11"/>
      <c r="B11" s="6"/>
      <c r="C11" s="11"/>
      <c r="D11" s="1"/>
      <c r="E11" s="6"/>
    </row>
    <row r="12" spans="1:6" x14ac:dyDescent="0.25">
      <c r="A12" s="11"/>
      <c r="B12" s="6"/>
      <c r="C12" s="11"/>
      <c r="E12" s="6" t="s">
        <v>79</v>
      </c>
    </row>
    <row r="13" spans="1:6" ht="30.75" customHeight="1" x14ac:dyDescent="0.25">
      <c r="A13" s="13" t="s">
        <v>168</v>
      </c>
      <c r="B13" s="13" t="s">
        <v>167</v>
      </c>
      <c r="C13" s="14" t="s">
        <v>390</v>
      </c>
      <c r="D13" s="25" t="s">
        <v>170</v>
      </c>
      <c r="E13" s="13" t="s">
        <v>81</v>
      </c>
      <c r="F13" s="13" t="s">
        <v>82</v>
      </c>
    </row>
    <row r="14" spans="1:6" x14ac:dyDescent="0.25">
      <c r="A14" s="15">
        <v>1</v>
      </c>
      <c r="B14" s="13">
        <v>2</v>
      </c>
      <c r="C14" s="16">
        <v>3</v>
      </c>
      <c r="D14" s="33">
        <v>4</v>
      </c>
      <c r="E14" s="14">
        <v>5</v>
      </c>
      <c r="F14" s="14">
        <v>6</v>
      </c>
    </row>
    <row r="15" spans="1:6" x14ac:dyDescent="0.25">
      <c r="A15" s="15"/>
      <c r="B15" s="13" t="s">
        <v>100</v>
      </c>
      <c r="C15" s="14"/>
      <c r="D15" s="25"/>
      <c r="E15" s="40"/>
      <c r="F15" s="40"/>
    </row>
    <row r="16" spans="1:6" x14ac:dyDescent="0.25">
      <c r="A16" s="15">
        <v>10</v>
      </c>
      <c r="B16" s="13" t="s">
        <v>101</v>
      </c>
      <c r="C16" s="44" t="s">
        <v>438</v>
      </c>
      <c r="D16" s="37">
        <v>1</v>
      </c>
      <c r="E16" s="40">
        <v>3716300</v>
      </c>
      <c r="F16" s="40">
        <v>5880590</v>
      </c>
    </row>
    <row r="17" spans="1:6" ht="30" x14ac:dyDescent="0.25">
      <c r="A17" s="15"/>
      <c r="B17" s="13" t="s">
        <v>102</v>
      </c>
      <c r="C17" s="44"/>
      <c r="D17" s="37" t="s">
        <v>18</v>
      </c>
      <c r="E17" s="40">
        <f>E18+E22+E26+E31</f>
        <v>47198241</v>
      </c>
      <c r="F17" s="40">
        <v>46494196</v>
      </c>
    </row>
    <row r="18" spans="1:6" ht="30" x14ac:dyDescent="0.25">
      <c r="A18" s="15" t="s">
        <v>0</v>
      </c>
      <c r="B18" s="13" t="s">
        <v>336</v>
      </c>
      <c r="C18" s="44" t="s">
        <v>397</v>
      </c>
      <c r="D18" s="37" t="s">
        <v>19</v>
      </c>
      <c r="E18" s="40">
        <f>E19</f>
        <v>42170652</v>
      </c>
      <c r="F18" s="40">
        <v>41430956</v>
      </c>
    </row>
    <row r="19" spans="1:6" x14ac:dyDescent="0.25">
      <c r="A19" s="15" t="s">
        <v>1</v>
      </c>
      <c r="B19" s="13" t="s">
        <v>305</v>
      </c>
      <c r="C19" s="44" t="s">
        <v>397</v>
      </c>
      <c r="D19" s="37">
        <v>4</v>
      </c>
      <c r="E19" s="40">
        <v>42170652</v>
      </c>
      <c r="F19" s="40">
        <v>41430956</v>
      </c>
    </row>
    <row r="20" spans="1:6" x14ac:dyDescent="0.25">
      <c r="A20" s="15" t="s">
        <v>2</v>
      </c>
      <c r="B20" s="13" t="s">
        <v>306</v>
      </c>
      <c r="C20" s="44"/>
      <c r="D20" s="37">
        <v>5</v>
      </c>
      <c r="E20" s="40">
        <v>0</v>
      </c>
      <c r="F20" s="40">
        <v>0</v>
      </c>
    </row>
    <row r="21" spans="1:6" ht="30" x14ac:dyDescent="0.25">
      <c r="A21" s="15" t="s">
        <v>3</v>
      </c>
      <c r="B21" s="13" t="s">
        <v>321</v>
      </c>
      <c r="C21" s="44"/>
      <c r="D21" s="37">
        <v>6</v>
      </c>
      <c r="E21" s="40">
        <v>0</v>
      </c>
      <c r="F21" s="40">
        <v>0</v>
      </c>
    </row>
    <row r="22" spans="1:6" ht="30" x14ac:dyDescent="0.25">
      <c r="A22" s="15">
        <v>21</v>
      </c>
      <c r="B22" s="13" t="s">
        <v>322</v>
      </c>
      <c r="C22" s="44" t="s">
        <v>397</v>
      </c>
      <c r="D22" s="37">
        <v>7</v>
      </c>
      <c r="E22" s="40">
        <f>E24+E25</f>
        <v>1424688</v>
      </c>
      <c r="F22" s="40">
        <v>4013240</v>
      </c>
    </row>
    <row r="23" spans="1:6" x14ac:dyDescent="0.25">
      <c r="A23" s="15" t="s">
        <v>278</v>
      </c>
      <c r="B23" s="13" t="s">
        <v>307</v>
      </c>
      <c r="C23" s="44"/>
      <c r="D23" s="37" t="s">
        <v>20</v>
      </c>
      <c r="E23" s="14">
        <v>0</v>
      </c>
      <c r="F23" s="14">
        <v>0</v>
      </c>
    </row>
    <row r="24" spans="1:6" x14ac:dyDescent="0.25">
      <c r="A24" s="15" t="s">
        <v>279</v>
      </c>
      <c r="B24" s="13" t="s">
        <v>323</v>
      </c>
      <c r="C24" s="44" t="s">
        <v>397</v>
      </c>
      <c r="D24" s="37" t="s">
        <v>21</v>
      </c>
      <c r="E24" s="40">
        <v>1409800</v>
      </c>
      <c r="F24" s="40">
        <v>3960931</v>
      </c>
    </row>
    <row r="25" spans="1:6" x14ac:dyDescent="0.25">
      <c r="A25" s="15" t="s">
        <v>280</v>
      </c>
      <c r="B25" s="13" t="s">
        <v>308</v>
      </c>
      <c r="C25" s="44" t="s">
        <v>401</v>
      </c>
      <c r="D25" s="37">
        <v>10</v>
      </c>
      <c r="E25" s="40">
        <v>14888</v>
      </c>
      <c r="F25" s="40">
        <v>52309</v>
      </c>
    </row>
    <row r="26" spans="1:6" ht="30" x14ac:dyDescent="0.25">
      <c r="A26" s="15">
        <v>22</v>
      </c>
      <c r="B26" s="13" t="s">
        <v>103</v>
      </c>
      <c r="C26" s="44"/>
      <c r="D26" s="37">
        <v>11</v>
      </c>
      <c r="E26" s="40">
        <f>E28+E29</f>
        <v>3602901</v>
      </c>
      <c r="F26" s="40">
        <v>1050000</v>
      </c>
    </row>
    <row r="27" spans="1:6" x14ac:dyDescent="0.25">
      <c r="A27" s="15" t="s">
        <v>281</v>
      </c>
      <c r="B27" s="13" t="s">
        <v>309</v>
      </c>
      <c r="C27" s="44"/>
      <c r="D27" s="37">
        <v>12</v>
      </c>
      <c r="E27" s="40">
        <v>0</v>
      </c>
      <c r="F27" s="40">
        <v>0</v>
      </c>
    </row>
    <row r="28" spans="1:6" x14ac:dyDescent="0.25">
      <c r="A28" s="15" t="s">
        <v>282</v>
      </c>
      <c r="B28" s="13" t="s">
        <v>104</v>
      </c>
      <c r="C28" s="44" t="s">
        <v>398</v>
      </c>
      <c r="D28" s="37">
        <v>13</v>
      </c>
      <c r="E28" s="40">
        <v>3600000</v>
      </c>
      <c r="F28" s="40">
        <v>1050000</v>
      </c>
    </row>
    <row r="29" spans="1:6" ht="30" x14ac:dyDescent="0.25">
      <c r="A29" s="15" t="s">
        <v>283</v>
      </c>
      <c r="B29" s="13" t="s">
        <v>310</v>
      </c>
      <c r="C29" s="44" t="s">
        <v>401</v>
      </c>
      <c r="D29" s="37">
        <v>14</v>
      </c>
      <c r="E29" s="40">
        <v>2901</v>
      </c>
      <c r="F29" s="40">
        <v>0</v>
      </c>
    </row>
    <row r="30" spans="1:6" x14ac:dyDescent="0.25">
      <c r="A30" s="15" t="s">
        <v>284</v>
      </c>
      <c r="B30" s="13" t="s">
        <v>324</v>
      </c>
      <c r="C30" s="44"/>
      <c r="D30" s="37">
        <v>15</v>
      </c>
      <c r="E30" s="40">
        <v>0</v>
      </c>
      <c r="F30" s="40">
        <v>0</v>
      </c>
    </row>
    <row r="31" spans="1:6" x14ac:dyDescent="0.25">
      <c r="A31" s="15">
        <v>240</v>
      </c>
      <c r="B31" s="13" t="s">
        <v>105</v>
      </c>
      <c r="C31" s="44"/>
      <c r="D31" s="37">
        <v>16</v>
      </c>
      <c r="E31" s="40">
        <v>0</v>
      </c>
      <c r="F31" s="40">
        <v>0</v>
      </c>
    </row>
    <row r="32" spans="1:6" ht="30" x14ac:dyDescent="0.25">
      <c r="A32" s="15" t="s">
        <v>4</v>
      </c>
      <c r="B32" s="13" t="s">
        <v>106</v>
      </c>
      <c r="C32" s="44"/>
      <c r="D32" s="37" t="s">
        <v>22</v>
      </c>
      <c r="E32" s="40">
        <f>E34+E37</f>
        <v>830419</v>
      </c>
      <c r="F32" s="40">
        <v>799914</v>
      </c>
    </row>
    <row r="33" spans="1:6" x14ac:dyDescent="0.25">
      <c r="A33" s="15" t="s">
        <v>285</v>
      </c>
      <c r="B33" s="13" t="s">
        <v>325</v>
      </c>
      <c r="C33" s="44" t="s">
        <v>402</v>
      </c>
      <c r="D33" s="37">
        <v>18</v>
      </c>
      <c r="E33" s="40">
        <v>0</v>
      </c>
      <c r="F33" s="40">
        <v>0</v>
      </c>
    </row>
    <row r="34" spans="1:6" x14ac:dyDescent="0.25">
      <c r="A34" s="15" t="s">
        <v>286</v>
      </c>
      <c r="B34" s="13" t="s">
        <v>107</v>
      </c>
      <c r="C34" s="44" t="s">
        <v>400</v>
      </c>
      <c r="D34" s="37">
        <v>19</v>
      </c>
      <c r="E34" s="40">
        <v>827277</v>
      </c>
      <c r="F34" s="40">
        <v>796461</v>
      </c>
    </row>
    <row r="35" spans="1:6" x14ac:dyDescent="0.25">
      <c r="A35" s="15" t="s">
        <v>287</v>
      </c>
      <c r="B35" s="13" t="s">
        <v>108</v>
      </c>
      <c r="C35" s="44"/>
      <c r="D35" s="37">
        <v>20</v>
      </c>
      <c r="E35" s="40">
        <v>0</v>
      </c>
      <c r="F35" s="40">
        <v>0</v>
      </c>
    </row>
    <row r="36" spans="1:6" x14ac:dyDescent="0.25">
      <c r="A36" s="15" t="s">
        <v>288</v>
      </c>
      <c r="B36" s="13" t="s">
        <v>109</v>
      </c>
      <c r="C36" s="44"/>
      <c r="D36" s="37">
        <v>21</v>
      </c>
      <c r="E36" s="40">
        <v>0</v>
      </c>
      <c r="F36" s="40">
        <v>0</v>
      </c>
    </row>
    <row r="37" spans="1:6" x14ac:dyDescent="0.25">
      <c r="A37" s="15" t="s">
        <v>289</v>
      </c>
      <c r="B37" s="13" t="s">
        <v>110</v>
      </c>
      <c r="C37" s="44" t="s">
        <v>399</v>
      </c>
      <c r="D37" s="37">
        <v>22</v>
      </c>
      <c r="E37" s="40">
        <v>3142</v>
      </c>
      <c r="F37" s="40">
        <v>3453</v>
      </c>
    </row>
    <row r="38" spans="1:6" x14ac:dyDescent="0.25">
      <c r="A38" s="15">
        <v>32</v>
      </c>
      <c r="B38" s="13" t="s">
        <v>111</v>
      </c>
      <c r="C38" s="44"/>
      <c r="D38" s="37">
        <v>23</v>
      </c>
      <c r="E38" s="40">
        <v>0</v>
      </c>
      <c r="F38" s="40">
        <v>0</v>
      </c>
    </row>
    <row r="39" spans="1:6" x14ac:dyDescent="0.25">
      <c r="A39" s="15" t="s">
        <v>290</v>
      </c>
      <c r="B39" s="13" t="s">
        <v>112</v>
      </c>
      <c r="C39" s="44"/>
      <c r="D39" s="37">
        <v>24</v>
      </c>
      <c r="E39" s="40">
        <v>0</v>
      </c>
      <c r="F39" s="40">
        <v>0</v>
      </c>
    </row>
    <row r="40" spans="1:6" x14ac:dyDescent="0.25">
      <c r="A40" s="15">
        <v>34</v>
      </c>
      <c r="B40" s="13" t="s">
        <v>113</v>
      </c>
      <c r="C40" s="44"/>
      <c r="D40" s="37">
        <v>25</v>
      </c>
      <c r="E40" s="40">
        <v>0</v>
      </c>
      <c r="F40" s="40">
        <v>0</v>
      </c>
    </row>
    <row r="41" spans="1:6" ht="30" x14ac:dyDescent="0.25">
      <c r="A41" s="15"/>
      <c r="B41" s="13" t="s">
        <v>114</v>
      </c>
      <c r="C41" s="44"/>
      <c r="D41" s="37" t="s">
        <v>23</v>
      </c>
      <c r="E41" s="40">
        <f>E16+E17+E32</f>
        <v>51744960</v>
      </c>
      <c r="F41" s="40">
        <v>53174700</v>
      </c>
    </row>
    <row r="42" spans="1:6" x14ac:dyDescent="0.25">
      <c r="A42" s="15"/>
      <c r="B42" s="13" t="s">
        <v>115</v>
      </c>
      <c r="C42" s="44"/>
      <c r="D42" s="37"/>
      <c r="E42" s="40"/>
      <c r="F42" s="40"/>
    </row>
    <row r="43" spans="1:6" ht="30" x14ac:dyDescent="0.25">
      <c r="A43" s="15" t="s">
        <v>5</v>
      </c>
      <c r="B43" s="13" t="s">
        <v>116</v>
      </c>
      <c r="C43" s="44"/>
      <c r="D43" s="37" t="s">
        <v>24</v>
      </c>
      <c r="E43" s="40">
        <v>0</v>
      </c>
      <c r="F43" s="40">
        <v>0</v>
      </c>
    </row>
    <row r="44" spans="1:6" x14ac:dyDescent="0.25">
      <c r="A44" s="15" t="s">
        <v>6</v>
      </c>
      <c r="B44" s="13" t="s">
        <v>117</v>
      </c>
      <c r="C44" s="44" t="s">
        <v>404</v>
      </c>
      <c r="D44" s="37">
        <v>28</v>
      </c>
      <c r="E44" s="40">
        <v>0</v>
      </c>
      <c r="F44" s="40">
        <v>0</v>
      </c>
    </row>
    <row r="45" spans="1:6" x14ac:dyDescent="0.25">
      <c r="A45" s="15">
        <v>409</v>
      </c>
      <c r="B45" s="13" t="s">
        <v>118</v>
      </c>
      <c r="C45" s="44"/>
      <c r="D45" s="37">
        <v>29</v>
      </c>
      <c r="E45" s="40">
        <v>0</v>
      </c>
      <c r="F45" s="40">
        <v>0</v>
      </c>
    </row>
    <row r="46" spans="1:6" ht="30" x14ac:dyDescent="0.25">
      <c r="A46" s="15">
        <v>41</v>
      </c>
      <c r="B46" s="13" t="s">
        <v>119</v>
      </c>
      <c r="C46" s="44"/>
      <c r="D46" s="37">
        <v>30</v>
      </c>
      <c r="E46" s="40">
        <f>E49</f>
        <v>6516</v>
      </c>
      <c r="F46" s="40">
        <v>2389</v>
      </c>
    </row>
    <row r="47" spans="1:6" x14ac:dyDescent="0.25">
      <c r="A47" s="15">
        <v>410</v>
      </c>
      <c r="B47" s="13" t="s">
        <v>120</v>
      </c>
      <c r="C47" s="44"/>
      <c r="D47" s="37">
        <v>31</v>
      </c>
      <c r="E47" s="40">
        <v>0</v>
      </c>
      <c r="F47" s="40">
        <v>0</v>
      </c>
    </row>
    <row r="48" spans="1:6" x14ac:dyDescent="0.25">
      <c r="A48" s="15">
        <v>411</v>
      </c>
      <c r="B48" s="13" t="s">
        <v>121</v>
      </c>
      <c r="C48" s="44"/>
      <c r="D48" s="37">
        <v>32</v>
      </c>
      <c r="E48" s="40">
        <v>0</v>
      </c>
      <c r="F48" s="40">
        <v>0</v>
      </c>
    </row>
    <row r="49" spans="1:6" x14ac:dyDescent="0.25">
      <c r="A49" s="15">
        <v>413</v>
      </c>
      <c r="B49" s="13" t="s">
        <v>122</v>
      </c>
      <c r="C49" s="44" t="s">
        <v>404</v>
      </c>
      <c r="D49" s="37">
        <v>33</v>
      </c>
      <c r="E49" s="40">
        <v>6516</v>
      </c>
      <c r="F49" s="40">
        <v>2389</v>
      </c>
    </row>
    <row r="50" spans="1:6" x14ac:dyDescent="0.25">
      <c r="A50" s="15">
        <v>414</v>
      </c>
      <c r="B50" s="13" t="s">
        <v>123</v>
      </c>
      <c r="C50" s="44"/>
      <c r="D50" s="37">
        <v>34</v>
      </c>
      <c r="E50" s="40">
        <v>0</v>
      </c>
      <c r="F50" s="40">
        <v>0</v>
      </c>
    </row>
    <row r="51" spans="1:6" x14ac:dyDescent="0.25">
      <c r="A51" s="15" t="s">
        <v>7</v>
      </c>
      <c r="B51" s="13" t="s">
        <v>124</v>
      </c>
      <c r="C51" s="44"/>
      <c r="D51" s="37">
        <v>35</v>
      </c>
      <c r="E51" s="40">
        <v>0</v>
      </c>
      <c r="F51" s="40">
        <v>0</v>
      </c>
    </row>
    <row r="52" spans="1:6" x14ac:dyDescent="0.25">
      <c r="A52" s="15">
        <v>42</v>
      </c>
      <c r="B52" s="13" t="s">
        <v>326</v>
      </c>
      <c r="C52" s="44"/>
      <c r="D52" s="37">
        <v>36</v>
      </c>
      <c r="E52" s="40">
        <f>E53+E54</f>
        <v>139212</v>
      </c>
      <c r="F52" s="40">
        <v>151066</v>
      </c>
    </row>
    <row r="53" spans="1:6" ht="15" customHeight="1" x14ac:dyDescent="0.25">
      <c r="A53" s="13" t="s">
        <v>327</v>
      </c>
      <c r="B53" s="13" t="s">
        <v>125</v>
      </c>
      <c r="C53" s="26" t="s">
        <v>405</v>
      </c>
      <c r="D53" s="37">
        <v>37</v>
      </c>
      <c r="E53" s="40">
        <v>138976</v>
      </c>
      <c r="F53" s="40">
        <v>150990</v>
      </c>
    </row>
    <row r="54" spans="1:6" x14ac:dyDescent="0.25">
      <c r="A54" s="15">
        <v>422</v>
      </c>
      <c r="B54" s="13" t="s">
        <v>126</v>
      </c>
      <c r="C54" s="44" t="s">
        <v>403</v>
      </c>
      <c r="D54" s="37">
        <v>38</v>
      </c>
      <c r="E54" s="40">
        <v>236</v>
      </c>
      <c r="F54" s="40">
        <v>76</v>
      </c>
    </row>
    <row r="55" spans="1:6" ht="30" x14ac:dyDescent="0.25">
      <c r="A55" s="15" t="s">
        <v>8</v>
      </c>
      <c r="B55" s="13" t="s">
        <v>127</v>
      </c>
      <c r="C55" s="44"/>
      <c r="D55" s="37" t="s">
        <v>25</v>
      </c>
      <c r="E55" s="40">
        <v>0</v>
      </c>
      <c r="F55" s="40">
        <v>0</v>
      </c>
    </row>
    <row r="56" spans="1:6" x14ac:dyDescent="0.25">
      <c r="A56" s="15">
        <v>430</v>
      </c>
      <c r="B56" s="13" t="s">
        <v>128</v>
      </c>
      <c r="C56" s="44"/>
      <c r="D56" s="37">
        <v>40</v>
      </c>
      <c r="E56" s="40">
        <v>0</v>
      </c>
      <c r="F56" s="40">
        <v>0</v>
      </c>
    </row>
    <row r="57" spans="1:6" x14ac:dyDescent="0.25">
      <c r="A57" s="15">
        <v>431</v>
      </c>
      <c r="B57" s="13" t="s">
        <v>129</v>
      </c>
      <c r="C57" s="44"/>
      <c r="D57" s="37">
        <v>41</v>
      </c>
      <c r="E57" s="40">
        <v>0</v>
      </c>
      <c r="F57" s="40">
        <v>0</v>
      </c>
    </row>
    <row r="58" spans="1:6" ht="30" x14ac:dyDescent="0.25">
      <c r="A58" s="15" t="s">
        <v>9</v>
      </c>
      <c r="B58" s="13" t="s">
        <v>311</v>
      </c>
      <c r="C58" s="44"/>
      <c r="D58" s="37" t="s">
        <v>26</v>
      </c>
      <c r="E58" s="40">
        <v>0</v>
      </c>
      <c r="F58" s="40">
        <v>0</v>
      </c>
    </row>
    <row r="59" spans="1:6" x14ac:dyDescent="0.25">
      <c r="A59" s="15" t="s">
        <v>10</v>
      </c>
      <c r="B59" s="13" t="s">
        <v>130</v>
      </c>
      <c r="C59" s="44"/>
      <c r="D59" s="37">
        <v>43</v>
      </c>
      <c r="E59" s="40">
        <v>0</v>
      </c>
      <c r="F59" s="40">
        <v>0</v>
      </c>
    </row>
    <row r="60" spans="1:6" x14ac:dyDescent="0.25">
      <c r="A60" s="15" t="s">
        <v>11</v>
      </c>
      <c r="B60" s="13" t="s">
        <v>131</v>
      </c>
      <c r="C60" s="44"/>
      <c r="D60" s="37">
        <v>44</v>
      </c>
      <c r="E60" s="40">
        <v>0</v>
      </c>
      <c r="F60" s="40">
        <v>0</v>
      </c>
    </row>
    <row r="61" spans="1:6" x14ac:dyDescent="0.25">
      <c r="A61" s="15" t="s">
        <v>12</v>
      </c>
      <c r="B61" s="13" t="s">
        <v>132</v>
      </c>
      <c r="C61" s="44"/>
      <c r="D61" s="37">
        <v>45</v>
      </c>
      <c r="E61" s="40">
        <v>0</v>
      </c>
      <c r="F61" s="40">
        <v>0</v>
      </c>
    </row>
    <row r="62" spans="1:6" x14ac:dyDescent="0.25">
      <c r="A62" s="15">
        <v>449</v>
      </c>
      <c r="B62" s="13" t="s">
        <v>328</v>
      </c>
      <c r="C62" s="44"/>
      <c r="D62" s="37">
        <v>46</v>
      </c>
      <c r="E62" s="40">
        <v>0</v>
      </c>
      <c r="F62" s="40">
        <v>0</v>
      </c>
    </row>
    <row r="63" spans="1:6" ht="15" customHeight="1" x14ac:dyDescent="0.25">
      <c r="A63" s="15" t="s">
        <v>13</v>
      </c>
      <c r="B63" s="13" t="s">
        <v>133</v>
      </c>
      <c r="C63" s="44"/>
      <c r="D63" s="37">
        <v>47</v>
      </c>
      <c r="E63" s="40">
        <v>0</v>
      </c>
      <c r="F63" s="40">
        <v>0</v>
      </c>
    </row>
    <row r="64" spans="1:6" x14ac:dyDescent="0.25">
      <c r="A64" s="15">
        <v>450</v>
      </c>
      <c r="B64" s="13" t="s">
        <v>134</v>
      </c>
      <c r="C64" s="44"/>
      <c r="D64" s="37">
        <v>48</v>
      </c>
      <c r="E64" s="40">
        <v>0</v>
      </c>
      <c r="F64" s="40">
        <v>0</v>
      </c>
    </row>
    <row r="65" spans="1:6" x14ac:dyDescent="0.25">
      <c r="A65" s="15">
        <v>460</v>
      </c>
      <c r="B65" s="13" t="s">
        <v>135</v>
      </c>
      <c r="C65" s="44"/>
      <c r="D65" s="37">
        <v>49</v>
      </c>
      <c r="E65" s="40">
        <v>0</v>
      </c>
      <c r="F65" s="40">
        <v>0</v>
      </c>
    </row>
    <row r="66" spans="1:6" x14ac:dyDescent="0.25">
      <c r="A66" s="15" t="s">
        <v>14</v>
      </c>
      <c r="B66" s="13" t="s">
        <v>136</v>
      </c>
      <c r="C66" s="44"/>
      <c r="D66" s="37">
        <v>50</v>
      </c>
      <c r="E66" s="40">
        <v>0</v>
      </c>
      <c r="F66" s="40">
        <v>0</v>
      </c>
    </row>
    <row r="67" spans="1:6" x14ac:dyDescent="0.25">
      <c r="A67" s="15" t="s">
        <v>15</v>
      </c>
      <c r="B67" s="13" t="s">
        <v>137</v>
      </c>
      <c r="C67" s="44"/>
      <c r="D67" s="37">
        <v>51</v>
      </c>
      <c r="E67" s="40">
        <v>0</v>
      </c>
      <c r="F67" s="40">
        <v>0</v>
      </c>
    </row>
    <row r="68" spans="1:6" x14ac:dyDescent="0.25">
      <c r="A68" s="15">
        <v>490</v>
      </c>
      <c r="B68" s="13" t="s">
        <v>138</v>
      </c>
      <c r="C68" s="44"/>
      <c r="D68" s="37">
        <v>52</v>
      </c>
      <c r="E68" s="40">
        <v>0</v>
      </c>
      <c r="F68" s="40">
        <v>0</v>
      </c>
    </row>
    <row r="69" spans="1:6" ht="30" x14ac:dyDescent="0.25">
      <c r="A69" s="15"/>
      <c r="B69" s="13" t="s">
        <v>139</v>
      </c>
      <c r="C69" s="44"/>
      <c r="D69" s="37" t="s">
        <v>27</v>
      </c>
      <c r="E69" s="40">
        <f>E46+E52</f>
        <v>145728</v>
      </c>
      <c r="F69" s="40">
        <v>153455</v>
      </c>
    </row>
    <row r="70" spans="1:6" x14ac:dyDescent="0.25">
      <c r="A70" s="15"/>
      <c r="B70" s="13" t="s">
        <v>140</v>
      </c>
      <c r="C70" s="44"/>
      <c r="D70" s="37"/>
      <c r="E70" s="40">
        <f>E41-E69</f>
        <v>51599232</v>
      </c>
      <c r="F70" s="40">
        <v>53021245</v>
      </c>
    </row>
    <row r="71" spans="1:6" ht="30" x14ac:dyDescent="0.25">
      <c r="A71" s="15" t="s">
        <v>16</v>
      </c>
      <c r="B71" s="13" t="s">
        <v>141</v>
      </c>
      <c r="C71" s="44" t="s">
        <v>406</v>
      </c>
      <c r="D71" s="37" t="s">
        <v>28</v>
      </c>
      <c r="E71" s="40">
        <f>E74</f>
        <v>31588535</v>
      </c>
      <c r="F71" s="40">
        <v>31863384</v>
      </c>
    </row>
    <row r="72" spans="1:6" x14ac:dyDescent="0.25">
      <c r="A72" s="15">
        <v>510</v>
      </c>
      <c r="B72" s="13" t="s">
        <v>142</v>
      </c>
      <c r="C72" s="44"/>
      <c r="D72" s="37">
        <v>55</v>
      </c>
      <c r="E72" s="40">
        <v>0</v>
      </c>
      <c r="F72" s="40">
        <v>0</v>
      </c>
    </row>
    <row r="73" spans="1:6" x14ac:dyDescent="0.25">
      <c r="A73" s="15">
        <v>519</v>
      </c>
      <c r="B73" s="13" t="s">
        <v>143</v>
      </c>
      <c r="C73" s="44"/>
      <c r="D73" s="37">
        <v>56</v>
      </c>
      <c r="E73" s="40">
        <v>0</v>
      </c>
      <c r="F73" s="40">
        <v>0</v>
      </c>
    </row>
    <row r="74" spans="1:6" x14ac:dyDescent="0.25">
      <c r="A74" s="15">
        <v>512</v>
      </c>
      <c r="B74" s="13" t="s">
        <v>144</v>
      </c>
      <c r="C74" s="44" t="s">
        <v>406</v>
      </c>
      <c r="D74" s="37">
        <v>57</v>
      </c>
      <c r="E74" s="40">
        <v>31588535</v>
      </c>
      <c r="F74" s="40">
        <v>31863384</v>
      </c>
    </row>
    <row r="75" spans="1:6" x14ac:dyDescent="0.25">
      <c r="A75" s="15">
        <v>513</v>
      </c>
      <c r="B75" s="13" t="s">
        <v>145</v>
      </c>
      <c r="C75" s="44"/>
      <c r="D75" s="37">
        <v>58</v>
      </c>
      <c r="E75" s="40">
        <v>0</v>
      </c>
      <c r="F75" s="40">
        <v>0</v>
      </c>
    </row>
    <row r="76" spans="1:6" x14ac:dyDescent="0.25">
      <c r="A76" s="15">
        <v>52</v>
      </c>
      <c r="B76" s="13" t="s">
        <v>146</v>
      </c>
      <c r="C76" s="44"/>
      <c r="D76" s="37">
        <v>59</v>
      </c>
      <c r="E76" s="40">
        <v>0</v>
      </c>
      <c r="F76" s="40">
        <v>0</v>
      </c>
    </row>
    <row r="77" spans="1:6" x14ac:dyDescent="0.25">
      <c r="A77" s="15">
        <v>520</v>
      </c>
      <c r="B77" s="13" t="s">
        <v>147</v>
      </c>
      <c r="C77" s="44"/>
      <c r="D77" s="37">
        <v>60</v>
      </c>
      <c r="E77" s="40">
        <v>0</v>
      </c>
      <c r="F77" s="40">
        <v>0</v>
      </c>
    </row>
    <row r="78" spans="1:6" x14ac:dyDescent="0.25">
      <c r="A78" s="15">
        <v>521</v>
      </c>
      <c r="B78" s="13" t="s">
        <v>148</v>
      </c>
      <c r="C78" s="44"/>
      <c r="D78" s="37">
        <v>61</v>
      </c>
      <c r="E78" s="40">
        <v>0</v>
      </c>
      <c r="F78" s="40">
        <v>0</v>
      </c>
    </row>
    <row r="79" spans="1:6" x14ac:dyDescent="0.25">
      <c r="A79" s="15">
        <v>53</v>
      </c>
      <c r="B79" s="13" t="s">
        <v>149</v>
      </c>
      <c r="C79" s="44" t="s">
        <v>407</v>
      </c>
      <c r="D79" s="37">
        <v>62</v>
      </c>
      <c r="E79" s="40">
        <v>41312</v>
      </c>
      <c r="F79" s="40">
        <v>48778</v>
      </c>
    </row>
    <row r="80" spans="1:6" ht="45" x14ac:dyDescent="0.25">
      <c r="A80" s="15" t="s">
        <v>17</v>
      </c>
      <c r="B80" s="13" t="s">
        <v>312</v>
      </c>
      <c r="C80" s="44" t="s">
        <v>407</v>
      </c>
      <c r="D80" s="37" t="s">
        <v>29</v>
      </c>
      <c r="E80" s="40">
        <v>41312</v>
      </c>
      <c r="F80" s="40">
        <v>48778</v>
      </c>
    </row>
    <row r="81" spans="1:6" x14ac:dyDescent="0.25">
      <c r="A81" s="15">
        <v>531</v>
      </c>
      <c r="B81" s="13" t="s">
        <v>150</v>
      </c>
      <c r="C81" s="44"/>
      <c r="D81" s="37">
        <v>64</v>
      </c>
      <c r="E81" s="40">
        <v>0</v>
      </c>
      <c r="F81" s="40">
        <v>0</v>
      </c>
    </row>
    <row r="82" spans="1:6" x14ac:dyDescent="0.25">
      <c r="A82" s="15">
        <v>532</v>
      </c>
      <c r="B82" s="13" t="s">
        <v>151</v>
      </c>
      <c r="C82" s="44"/>
      <c r="D82" s="37">
        <v>65</v>
      </c>
      <c r="E82" s="40">
        <v>0</v>
      </c>
      <c r="F82" s="40">
        <v>0</v>
      </c>
    </row>
    <row r="83" spans="1:6" x14ac:dyDescent="0.25">
      <c r="A83" s="15">
        <v>54</v>
      </c>
      <c r="B83" s="13" t="s">
        <v>152</v>
      </c>
      <c r="C83" s="44"/>
      <c r="D83" s="37">
        <v>66</v>
      </c>
      <c r="E83" s="40">
        <v>0</v>
      </c>
      <c r="F83" s="40">
        <v>0</v>
      </c>
    </row>
    <row r="84" spans="1:6" x14ac:dyDescent="0.25">
      <c r="A84" s="15">
        <v>540</v>
      </c>
      <c r="B84" s="13" t="s">
        <v>153</v>
      </c>
      <c r="C84" s="44"/>
      <c r="D84" s="37">
        <v>67</v>
      </c>
      <c r="E84" s="40">
        <v>0</v>
      </c>
      <c r="F84" s="40">
        <v>0</v>
      </c>
    </row>
    <row r="85" spans="1:6" x14ac:dyDescent="0.25">
      <c r="A85" s="15">
        <v>541</v>
      </c>
      <c r="B85" s="13" t="s">
        <v>154</v>
      </c>
      <c r="C85" s="44"/>
      <c r="D85" s="37">
        <v>68</v>
      </c>
      <c r="E85" s="40">
        <v>0</v>
      </c>
      <c r="F85" s="40">
        <v>0</v>
      </c>
    </row>
    <row r="86" spans="1:6" x14ac:dyDescent="0.25">
      <c r="A86" s="15">
        <v>55</v>
      </c>
      <c r="B86" s="13" t="s">
        <v>155</v>
      </c>
      <c r="C86" s="44"/>
      <c r="D86" s="37">
        <v>69</v>
      </c>
      <c r="E86" s="40">
        <v>21523268</v>
      </c>
      <c r="F86" s="40">
        <v>21523268</v>
      </c>
    </row>
    <row r="87" spans="1:6" x14ac:dyDescent="0.25">
      <c r="A87" s="15">
        <v>550</v>
      </c>
      <c r="B87" s="13" t="s">
        <v>156</v>
      </c>
      <c r="C87" s="44"/>
      <c r="D87" s="37">
        <v>70</v>
      </c>
      <c r="E87" s="40">
        <v>21523268</v>
      </c>
      <c r="F87" s="40">
        <v>21158450</v>
      </c>
    </row>
    <row r="88" spans="1:6" x14ac:dyDescent="0.25">
      <c r="A88" s="15">
        <v>551</v>
      </c>
      <c r="B88" s="13" t="s">
        <v>157</v>
      </c>
      <c r="C88" s="44"/>
      <c r="D88" s="37">
        <v>71</v>
      </c>
      <c r="E88" s="35">
        <v>0</v>
      </c>
      <c r="F88" s="35">
        <v>364818</v>
      </c>
    </row>
    <row r="89" spans="1:6" x14ac:dyDescent="0.25">
      <c r="A89" s="15">
        <v>56</v>
      </c>
      <c r="B89" s="13" t="s">
        <v>158</v>
      </c>
      <c r="C89" s="44"/>
      <c r="D89" s="37">
        <v>72</v>
      </c>
      <c r="E89" s="40">
        <f>E90+E91</f>
        <v>1553883</v>
      </c>
      <c r="F89" s="40">
        <v>414185</v>
      </c>
    </row>
    <row r="90" spans="1:6" x14ac:dyDescent="0.25">
      <c r="A90" s="15">
        <v>560</v>
      </c>
      <c r="B90" s="13" t="s">
        <v>159</v>
      </c>
      <c r="C90" s="44"/>
      <c r="D90" s="37">
        <v>73</v>
      </c>
      <c r="E90" s="40">
        <v>414185</v>
      </c>
      <c r="F90" s="40">
        <v>414185</v>
      </c>
    </row>
    <row r="91" spans="1:6" x14ac:dyDescent="0.25">
      <c r="A91" s="15">
        <v>561</v>
      </c>
      <c r="B91" s="13" t="s">
        <v>160</v>
      </c>
      <c r="C91" s="44"/>
      <c r="D91" s="37">
        <v>74</v>
      </c>
      <c r="E91" s="40">
        <f>'2'!E74</f>
        <v>1139698</v>
      </c>
      <c r="F91" s="40">
        <v>0</v>
      </c>
    </row>
    <row r="92" spans="1:6" ht="30" x14ac:dyDescent="0.25">
      <c r="A92" s="15"/>
      <c r="B92" s="13" t="s">
        <v>161</v>
      </c>
      <c r="C92" s="44"/>
      <c r="D92" s="37" t="s">
        <v>30</v>
      </c>
      <c r="E92" s="40">
        <f>E71+E76+E79+E83+E86-E89</f>
        <v>51599232</v>
      </c>
      <c r="F92" s="40">
        <v>53021245</v>
      </c>
    </row>
    <row r="93" spans="1:6" x14ac:dyDescent="0.25">
      <c r="A93" s="15"/>
      <c r="B93" s="13" t="s">
        <v>162</v>
      </c>
      <c r="C93" s="44" t="s">
        <v>406</v>
      </c>
      <c r="D93" s="37">
        <v>76</v>
      </c>
      <c r="E93" s="40">
        <v>3410402</v>
      </c>
      <c r="F93" s="40">
        <v>3428206</v>
      </c>
    </row>
    <row r="94" spans="1:6" ht="30" x14ac:dyDescent="0.25">
      <c r="A94" s="15"/>
      <c r="B94" s="13" t="s">
        <v>163</v>
      </c>
      <c r="C94" s="14"/>
      <c r="D94" s="37">
        <v>77</v>
      </c>
      <c r="E94" s="45">
        <v>15.13</v>
      </c>
      <c r="F94" s="45">
        <v>15.466200000000001</v>
      </c>
    </row>
    <row r="95" spans="1:6" x14ac:dyDescent="0.25">
      <c r="A95" s="15"/>
      <c r="B95" s="13" t="s">
        <v>164</v>
      </c>
      <c r="C95" s="14"/>
      <c r="D95" s="37"/>
      <c r="E95" s="40">
        <v>0</v>
      </c>
      <c r="F95" s="40">
        <v>0</v>
      </c>
    </row>
    <row r="96" spans="1:6" x14ac:dyDescent="0.25">
      <c r="A96" s="15">
        <v>98</v>
      </c>
      <c r="B96" s="13" t="s">
        <v>165</v>
      </c>
      <c r="C96" s="14"/>
      <c r="D96" s="37">
        <v>78</v>
      </c>
      <c r="E96" s="40">
        <v>0</v>
      </c>
      <c r="F96" s="40">
        <v>0</v>
      </c>
    </row>
    <row r="97" spans="1:6" x14ac:dyDescent="0.25">
      <c r="A97" s="15">
        <v>99</v>
      </c>
      <c r="B97" s="13" t="s">
        <v>166</v>
      </c>
      <c r="C97" s="14"/>
      <c r="D97" s="37">
        <v>79</v>
      </c>
      <c r="E97" s="40">
        <v>0</v>
      </c>
      <c r="F97" s="40">
        <v>0</v>
      </c>
    </row>
    <row r="99" spans="1:6" ht="23.25" customHeight="1" x14ac:dyDescent="0.25">
      <c r="A99" s="17" t="s">
        <v>83</v>
      </c>
      <c r="B99" s="169" t="s">
        <v>85</v>
      </c>
      <c r="C99" s="169"/>
      <c r="D99" s="4" t="s">
        <v>84</v>
      </c>
      <c r="E99" s="170" t="s">
        <v>86</v>
      </c>
      <c r="F99" s="170"/>
    </row>
    <row r="100" spans="1:6" x14ac:dyDescent="0.25">
      <c r="A100" s="17" t="s">
        <v>908</v>
      </c>
      <c r="B100" s="171" t="s">
        <v>440</v>
      </c>
      <c r="C100" s="171"/>
      <c r="D100" s="4"/>
      <c r="E100" s="172" t="s">
        <v>339</v>
      </c>
      <c r="F100" s="172"/>
    </row>
  </sheetData>
  <mergeCells count="4">
    <mergeCell ref="B99:C99"/>
    <mergeCell ref="E99:F99"/>
    <mergeCell ref="B100:C100"/>
    <mergeCell ref="E100:F100"/>
  </mergeCells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27"/>
  <sheetViews>
    <sheetView view="pageBreakPreview" zoomScaleNormal="100" zoomScaleSheetLayoutView="100" workbookViewId="0">
      <selection activeCell="C25" sqref="C25:E27"/>
    </sheetView>
  </sheetViews>
  <sheetFormatPr defaultRowHeight="12.75" customHeight="1" x14ac:dyDescent="0.2"/>
  <cols>
    <col min="1" max="1" width="31.42578125" style="48" customWidth="1"/>
    <col min="2" max="2" width="17.85546875" style="48" customWidth="1"/>
    <col min="3" max="3" width="20" style="48" customWidth="1"/>
    <col min="4" max="4" width="16" style="48" customWidth="1"/>
    <col min="5" max="5" width="19.7109375" style="48" customWidth="1"/>
    <col min="6" max="6" width="14.140625" style="48" customWidth="1"/>
    <col min="7" max="7" width="15" style="48" customWidth="1"/>
    <col min="8" max="8" width="10.140625" style="48" customWidth="1"/>
    <col min="9" max="9" width="11.42578125" style="48" hidden="1" customWidth="1"/>
    <col min="10" max="16384" width="9.140625" style="48"/>
  </cols>
  <sheetData>
    <row r="1" spans="1:7" x14ac:dyDescent="0.2">
      <c r="A1" s="48" t="s">
        <v>87</v>
      </c>
      <c r="B1" s="48" t="s">
        <v>393</v>
      </c>
    </row>
    <row r="2" spans="1:7" x14ac:dyDescent="0.2">
      <c r="A2" s="48" t="s">
        <v>88</v>
      </c>
    </row>
    <row r="3" spans="1:7" x14ac:dyDescent="0.2">
      <c r="A3" s="48" t="s">
        <v>89</v>
      </c>
    </row>
    <row r="4" spans="1:7" x14ac:dyDescent="0.2">
      <c r="A4" s="48" t="s">
        <v>90</v>
      </c>
    </row>
    <row r="5" spans="1:7" x14ac:dyDescent="0.2">
      <c r="A5" s="48" t="s">
        <v>91</v>
      </c>
    </row>
    <row r="6" spans="1:7" x14ac:dyDescent="0.2">
      <c r="A6" s="1" t="s">
        <v>320</v>
      </c>
    </row>
    <row r="9" spans="1:7" x14ac:dyDescent="0.2">
      <c r="A9" s="180" t="s">
        <v>442</v>
      </c>
      <c r="B9" s="180"/>
      <c r="C9" s="180"/>
      <c r="D9" s="180"/>
      <c r="E9" s="180"/>
      <c r="F9" s="180"/>
      <c r="G9" s="180"/>
    </row>
    <row r="10" spans="1:7" x14ac:dyDescent="0.2">
      <c r="A10" s="180" t="s">
        <v>887</v>
      </c>
      <c r="B10" s="180"/>
      <c r="C10" s="180"/>
      <c r="D10" s="180"/>
      <c r="E10" s="180"/>
      <c r="F10" s="180"/>
      <c r="G10" s="180"/>
    </row>
    <row r="11" spans="1:7" x14ac:dyDescent="0.2">
      <c r="B11" s="156"/>
      <c r="C11" s="156"/>
      <c r="D11" s="156"/>
      <c r="E11" s="156"/>
      <c r="F11" s="156"/>
      <c r="G11" s="156"/>
    </row>
    <row r="12" spans="1:7" x14ac:dyDescent="0.2">
      <c r="A12" s="155" t="s">
        <v>801</v>
      </c>
    </row>
    <row r="13" spans="1:7" x14ac:dyDescent="0.2">
      <c r="A13" s="155"/>
    </row>
    <row r="14" spans="1:7" s="79" customFormat="1" ht="38.25" customHeight="1" x14ac:dyDescent="0.2">
      <c r="A14" s="52" t="s">
        <v>802</v>
      </c>
      <c r="B14" s="52" t="s">
        <v>348</v>
      </c>
      <c r="C14" s="52" t="s">
        <v>803</v>
      </c>
      <c r="D14" s="52" t="s">
        <v>804</v>
      </c>
      <c r="E14" s="52" t="s">
        <v>805</v>
      </c>
      <c r="F14" s="52" t="s">
        <v>806</v>
      </c>
    </row>
    <row r="15" spans="1:7" x14ac:dyDescent="0.2">
      <c r="A15" s="132"/>
      <c r="B15" s="131"/>
      <c r="C15" s="131"/>
      <c r="D15" s="131"/>
      <c r="E15" s="130"/>
      <c r="F15" s="130"/>
    </row>
    <row r="16" spans="1:7" x14ac:dyDescent="0.2">
      <c r="A16" s="155"/>
    </row>
    <row r="17" spans="1:7" ht="37.5" customHeight="1" x14ac:dyDescent="0.2">
      <c r="A17" s="161" t="s">
        <v>83</v>
      </c>
      <c r="B17" s="161" t="s">
        <v>85</v>
      </c>
      <c r="D17" s="161" t="s">
        <v>84</v>
      </c>
      <c r="E17" s="208" t="s">
        <v>86</v>
      </c>
      <c r="F17" s="208"/>
      <c r="G17" s="208"/>
    </row>
    <row r="18" spans="1:7" ht="33" customHeight="1" x14ac:dyDescent="0.2">
      <c r="A18" s="161" t="s">
        <v>910</v>
      </c>
      <c r="B18" s="124" t="s">
        <v>340</v>
      </c>
      <c r="E18" s="207" t="s">
        <v>339</v>
      </c>
      <c r="F18" s="207"/>
      <c r="G18" s="207"/>
    </row>
    <row r="20" spans="1:7" ht="27.75" customHeight="1" x14ac:dyDescent="0.2"/>
    <row r="21" spans="1:7" ht="15" customHeight="1" x14ac:dyDescent="0.2"/>
    <row r="22" spans="1:7" ht="15" customHeight="1" x14ac:dyDescent="0.2"/>
    <row r="23" spans="1:7" ht="15" customHeight="1" x14ac:dyDescent="0.2"/>
    <row r="25" spans="1:7" x14ac:dyDescent="0.2">
      <c r="C25" s="180"/>
      <c r="D25" s="180"/>
      <c r="E25" s="180"/>
    </row>
    <row r="26" spans="1:7" x14ac:dyDescent="0.2">
      <c r="C26" s="180"/>
      <c r="D26" s="180"/>
      <c r="E26" s="180"/>
    </row>
    <row r="27" spans="1:7" x14ac:dyDescent="0.2">
      <c r="C27" s="180"/>
      <c r="D27" s="180"/>
      <c r="E27" s="180"/>
    </row>
  </sheetData>
  <mergeCells count="5">
    <mergeCell ref="A9:G9"/>
    <mergeCell ref="C25:E27"/>
    <mergeCell ref="E18:G18"/>
    <mergeCell ref="A10:G10"/>
    <mergeCell ref="E17:G17"/>
  </mergeCells>
  <printOptions horizontalCentered="1"/>
  <pageMargins left="0.27559055118110237" right="0.39370078740157483" top="7.874015748031496E-2" bottom="0.78740157480314965" header="0" footer="0"/>
  <pageSetup paperSize="9" scale="7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27"/>
  <sheetViews>
    <sheetView view="pageBreakPreview" zoomScaleNormal="100" zoomScaleSheetLayoutView="100" workbookViewId="0">
      <selection activeCell="D24" sqref="D24"/>
    </sheetView>
  </sheetViews>
  <sheetFormatPr defaultRowHeight="12.75" customHeight="1" x14ac:dyDescent="0.2"/>
  <cols>
    <col min="1" max="1" width="31.42578125" style="48" customWidth="1"/>
    <col min="2" max="2" width="17.85546875" style="48" customWidth="1"/>
    <col min="3" max="3" width="20" style="48" customWidth="1"/>
    <col min="4" max="4" width="16" style="48" customWidth="1"/>
    <col min="5" max="5" width="19.7109375" style="48" customWidth="1"/>
    <col min="6" max="6" width="14.140625" style="48" customWidth="1"/>
    <col min="7" max="7" width="15" style="48" customWidth="1"/>
    <col min="8" max="8" width="10.140625" style="48" customWidth="1"/>
    <col min="9" max="9" width="11.42578125" style="48" hidden="1" customWidth="1"/>
    <col min="10" max="16384" width="9.140625" style="48"/>
  </cols>
  <sheetData>
    <row r="1" spans="1:7" x14ac:dyDescent="0.2">
      <c r="A1" s="48" t="s">
        <v>87</v>
      </c>
      <c r="B1" s="48" t="s">
        <v>393</v>
      </c>
    </row>
    <row r="2" spans="1:7" x14ac:dyDescent="0.2">
      <c r="A2" s="48" t="s">
        <v>88</v>
      </c>
    </row>
    <row r="3" spans="1:7" x14ac:dyDescent="0.2">
      <c r="A3" s="48" t="s">
        <v>89</v>
      </c>
    </row>
    <row r="4" spans="1:7" x14ac:dyDescent="0.2">
      <c r="A4" s="48" t="s">
        <v>90</v>
      </c>
    </row>
    <row r="5" spans="1:7" x14ac:dyDescent="0.2">
      <c r="A5" s="48" t="s">
        <v>91</v>
      </c>
    </row>
    <row r="6" spans="1:7" x14ac:dyDescent="0.2">
      <c r="A6" s="1" t="s">
        <v>320</v>
      </c>
    </row>
    <row r="9" spans="1:7" x14ac:dyDescent="0.2">
      <c r="A9" s="180" t="s">
        <v>442</v>
      </c>
      <c r="B9" s="180"/>
      <c r="C9" s="180"/>
      <c r="D9" s="180"/>
      <c r="E9" s="180"/>
      <c r="F9" s="180"/>
      <c r="G9" s="180"/>
    </row>
    <row r="10" spans="1:7" x14ac:dyDescent="0.2">
      <c r="A10" s="180" t="s">
        <v>893</v>
      </c>
      <c r="B10" s="180"/>
      <c r="C10" s="180"/>
      <c r="D10" s="180"/>
      <c r="E10" s="180"/>
      <c r="F10" s="180"/>
      <c r="G10" s="180"/>
    </row>
    <row r="11" spans="1:7" x14ac:dyDescent="0.2">
      <c r="B11" s="156"/>
      <c r="C11" s="156"/>
      <c r="D11" s="156"/>
      <c r="E11" s="156"/>
      <c r="F11" s="156"/>
      <c r="G11" s="156"/>
    </row>
    <row r="12" spans="1:7" x14ac:dyDescent="0.2">
      <c r="A12" s="155" t="s">
        <v>807</v>
      </c>
    </row>
    <row r="13" spans="1:7" x14ac:dyDescent="0.2">
      <c r="A13" s="155"/>
    </row>
    <row r="14" spans="1:7" s="79" customFormat="1" ht="38.25" customHeight="1" x14ac:dyDescent="0.2">
      <c r="A14" s="52" t="s">
        <v>802</v>
      </c>
      <c r="B14" s="52" t="s">
        <v>808</v>
      </c>
      <c r="C14" s="52" t="s">
        <v>348</v>
      </c>
      <c r="D14" s="52" t="s">
        <v>809</v>
      </c>
      <c r="E14" s="52" t="s">
        <v>810</v>
      </c>
      <c r="F14" s="52" t="s">
        <v>811</v>
      </c>
    </row>
    <row r="15" spans="1:7" x14ac:dyDescent="0.2">
      <c r="A15" s="132"/>
      <c r="B15" s="133"/>
      <c r="C15" s="131"/>
      <c r="D15" s="131"/>
      <c r="E15" s="130"/>
      <c r="F15" s="131"/>
    </row>
    <row r="16" spans="1:7" x14ac:dyDescent="0.2">
      <c r="A16" s="155"/>
    </row>
    <row r="17" spans="1:7" ht="37.5" customHeight="1" x14ac:dyDescent="0.2">
      <c r="A17" s="161" t="s">
        <v>83</v>
      </c>
      <c r="B17" s="161" t="s">
        <v>85</v>
      </c>
      <c r="D17" s="161" t="s">
        <v>84</v>
      </c>
      <c r="E17" s="208" t="s">
        <v>86</v>
      </c>
      <c r="F17" s="208"/>
      <c r="G17" s="208"/>
    </row>
    <row r="18" spans="1:7" ht="33" customHeight="1" x14ac:dyDescent="0.2">
      <c r="A18" s="161" t="s">
        <v>910</v>
      </c>
      <c r="B18" s="124" t="s">
        <v>340</v>
      </c>
      <c r="E18" s="207" t="s">
        <v>339</v>
      </c>
      <c r="F18" s="207"/>
      <c r="G18" s="207"/>
    </row>
    <row r="20" spans="1:7" ht="27.75" customHeight="1" x14ac:dyDescent="0.2"/>
    <row r="21" spans="1:7" ht="15" customHeight="1" x14ac:dyDescent="0.2"/>
    <row r="22" spans="1:7" ht="15" customHeight="1" x14ac:dyDescent="0.2"/>
    <row r="23" spans="1:7" ht="15" customHeight="1" x14ac:dyDescent="0.2"/>
    <row r="25" spans="1:7" x14ac:dyDescent="0.2">
      <c r="C25" s="180"/>
      <c r="D25" s="180"/>
      <c r="E25" s="180"/>
    </row>
    <row r="26" spans="1:7" x14ac:dyDescent="0.2">
      <c r="C26" s="180"/>
      <c r="D26" s="180"/>
      <c r="E26" s="180"/>
    </row>
    <row r="27" spans="1:7" x14ac:dyDescent="0.2">
      <c r="C27" s="180"/>
      <c r="D27" s="180"/>
      <c r="E27" s="180"/>
    </row>
  </sheetData>
  <mergeCells count="5">
    <mergeCell ref="A9:G9"/>
    <mergeCell ref="C25:E27"/>
    <mergeCell ref="E18:G18"/>
    <mergeCell ref="A10:G10"/>
    <mergeCell ref="E17:G17"/>
  </mergeCells>
  <printOptions horizontalCentered="1"/>
  <pageMargins left="0.27559055118110237" right="0.39370078740157483" top="7.874015748031496E-2" bottom="0.78740157480314965" header="0" footer="0"/>
  <pageSetup paperSize="9" scale="7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44"/>
  <sheetViews>
    <sheetView view="pageBreakPreview" zoomScaleNormal="100" zoomScaleSheetLayoutView="100" workbookViewId="0">
      <selection activeCell="D31" sqref="D31"/>
    </sheetView>
  </sheetViews>
  <sheetFormatPr defaultRowHeight="12.75" customHeight="1" x14ac:dyDescent="0.2"/>
  <cols>
    <col min="1" max="1" width="8.85546875" style="48" customWidth="1"/>
    <col min="2" max="2" width="7.5703125" style="48" customWidth="1"/>
    <col min="3" max="3" width="29.28515625" style="48" customWidth="1"/>
    <col min="4" max="4" width="28.7109375" style="48" customWidth="1"/>
    <col min="5" max="5" width="22.42578125" style="48" customWidth="1"/>
    <col min="6" max="6" width="7.28515625" style="48" customWidth="1"/>
    <col min="7" max="7" width="18.5703125" style="48" customWidth="1"/>
    <col min="8" max="8" width="15.42578125" style="48" customWidth="1"/>
    <col min="9" max="16384" width="9.140625" style="48"/>
  </cols>
  <sheetData>
    <row r="1" spans="2:11" x14ac:dyDescent="0.2">
      <c r="B1" s="48" t="s">
        <v>87</v>
      </c>
      <c r="D1" s="48" t="s">
        <v>393</v>
      </c>
    </row>
    <row r="2" spans="2:11" x14ac:dyDescent="0.2">
      <c r="B2" s="48" t="s">
        <v>88</v>
      </c>
      <c r="G2" s="136"/>
      <c r="H2" s="136"/>
      <c r="I2" s="136"/>
      <c r="J2" s="136"/>
      <c r="K2" s="136"/>
    </row>
    <row r="3" spans="2:11" x14ac:dyDescent="0.2">
      <c r="B3" s="48" t="s">
        <v>89</v>
      </c>
      <c r="G3" s="136"/>
      <c r="H3" s="136"/>
      <c r="I3" s="136"/>
      <c r="J3" s="136"/>
      <c r="K3" s="136"/>
    </row>
    <row r="4" spans="2:11" x14ac:dyDescent="0.2">
      <c r="B4" s="48" t="s">
        <v>90</v>
      </c>
    </row>
    <row r="5" spans="2:11" x14ac:dyDescent="0.2">
      <c r="B5" s="48" t="s">
        <v>91</v>
      </c>
    </row>
    <row r="6" spans="2:11" x14ac:dyDescent="0.2">
      <c r="B6" s="1" t="s">
        <v>320</v>
      </c>
    </row>
    <row r="11" spans="2:11" x14ac:dyDescent="0.2">
      <c r="B11" s="180" t="s">
        <v>812</v>
      </c>
      <c r="C11" s="180"/>
      <c r="D11" s="180"/>
      <c r="E11" s="180"/>
    </row>
    <row r="12" spans="2:11" x14ac:dyDescent="0.2">
      <c r="B12" s="180" t="s">
        <v>894</v>
      </c>
      <c r="C12" s="180"/>
      <c r="D12" s="180"/>
      <c r="E12" s="180"/>
    </row>
    <row r="16" spans="2:11" ht="25.5" customHeight="1" x14ac:dyDescent="0.2">
      <c r="B16" s="52" t="s">
        <v>80</v>
      </c>
      <c r="C16" s="52" t="s">
        <v>444</v>
      </c>
      <c r="D16" s="52" t="s">
        <v>449</v>
      </c>
      <c r="E16" s="52" t="s">
        <v>451</v>
      </c>
    </row>
    <row r="17" spans="1:7" ht="15" customHeight="1" x14ac:dyDescent="0.2">
      <c r="B17" s="54">
        <v>1</v>
      </c>
      <c r="C17" s="74">
        <v>2</v>
      </c>
      <c r="D17" s="74">
        <v>3</v>
      </c>
      <c r="E17" s="74">
        <v>4</v>
      </c>
    </row>
    <row r="18" spans="1:7" ht="20.100000000000001" customHeight="1" x14ac:dyDescent="0.2">
      <c r="B18" s="52" t="s">
        <v>343</v>
      </c>
      <c r="C18" s="106" t="s">
        <v>813</v>
      </c>
      <c r="D18" s="125">
        <v>42170651.969999999</v>
      </c>
      <c r="E18" s="135">
        <v>81.497100000000003</v>
      </c>
    </row>
    <row r="19" spans="1:7" ht="20.100000000000001" customHeight="1" x14ac:dyDescent="0.2">
      <c r="B19" s="52" t="s">
        <v>342</v>
      </c>
      <c r="C19" s="106" t="s">
        <v>349</v>
      </c>
      <c r="D19" s="125">
        <v>1409800.37</v>
      </c>
      <c r="E19" s="135">
        <v>2.7244999999999999</v>
      </c>
    </row>
    <row r="20" spans="1:7" ht="20.100000000000001" customHeight="1" x14ac:dyDescent="0.2">
      <c r="B20" s="52" t="s">
        <v>341</v>
      </c>
      <c r="C20" s="106" t="s">
        <v>719</v>
      </c>
      <c r="D20" s="125"/>
      <c r="E20" s="135"/>
    </row>
    <row r="21" spans="1:7" ht="20.100000000000001" customHeight="1" x14ac:dyDescent="0.2">
      <c r="B21" s="52" t="s">
        <v>44</v>
      </c>
      <c r="C21" s="106" t="s">
        <v>814</v>
      </c>
      <c r="D21" s="125">
        <v>3600000</v>
      </c>
      <c r="E21" s="135">
        <v>6.9572000000000003</v>
      </c>
    </row>
    <row r="22" spans="1:7" ht="20.100000000000001" customHeight="1" x14ac:dyDescent="0.2">
      <c r="B22" s="52" t="s">
        <v>712</v>
      </c>
      <c r="C22" s="106" t="s">
        <v>815</v>
      </c>
      <c r="D22" s="125">
        <v>3716299.78</v>
      </c>
      <c r="E22" s="135">
        <v>7.1820000000000004</v>
      </c>
    </row>
    <row r="23" spans="1:7" ht="20.100000000000001" customHeight="1" x14ac:dyDescent="0.2">
      <c r="B23" s="52" t="s">
        <v>74</v>
      </c>
      <c r="C23" s="106" t="s">
        <v>816</v>
      </c>
      <c r="D23" s="125">
        <v>848207.48</v>
      </c>
      <c r="E23" s="135">
        <v>1.6392</v>
      </c>
    </row>
    <row r="24" spans="1:7" ht="20.100000000000001" customHeight="1" x14ac:dyDescent="0.2">
      <c r="B24" s="52"/>
      <c r="C24" s="106" t="s">
        <v>817</v>
      </c>
      <c r="D24" s="125">
        <f>SUM(D18:D23)</f>
        <v>51744959.599999994</v>
      </c>
      <c r="E24" s="135">
        <f>SUM(E18:E23)</f>
        <v>100.00000000000001</v>
      </c>
      <c r="F24" s="134"/>
    </row>
    <row r="25" spans="1:7" ht="24" customHeight="1" x14ac:dyDescent="0.2"/>
    <row r="26" spans="1:7" ht="31.5" customHeight="1" x14ac:dyDescent="0.2">
      <c r="A26" s="161" t="s">
        <v>83</v>
      </c>
      <c r="B26" s="161"/>
      <c r="C26" s="62"/>
      <c r="D26" s="161" t="s">
        <v>818</v>
      </c>
      <c r="E26" s="208" t="s">
        <v>86</v>
      </c>
      <c r="F26" s="208"/>
      <c r="G26" s="208"/>
    </row>
    <row r="27" spans="1:7" ht="35.25" customHeight="1" x14ac:dyDescent="0.2">
      <c r="A27" s="161" t="s">
        <v>910</v>
      </c>
      <c r="B27" s="161"/>
      <c r="C27" s="62"/>
      <c r="D27" s="124" t="s">
        <v>340</v>
      </c>
      <c r="E27" s="210" t="s">
        <v>339</v>
      </c>
      <c r="F27" s="210"/>
      <c r="G27" s="210"/>
    </row>
    <row r="28" spans="1:7" ht="14.25" customHeight="1" x14ac:dyDescent="0.2">
      <c r="A28" s="62"/>
      <c r="C28" s="62"/>
      <c r="D28" s="62"/>
      <c r="E28" s="62"/>
      <c r="F28" s="62"/>
      <c r="G28" s="62"/>
    </row>
    <row r="29" spans="1:7" x14ac:dyDescent="0.2">
      <c r="A29" s="62"/>
      <c r="B29" s="62"/>
      <c r="C29" s="62"/>
      <c r="D29" s="62"/>
      <c r="E29" s="62"/>
      <c r="F29" s="62"/>
      <c r="G29" s="62"/>
    </row>
    <row r="30" spans="1:7" x14ac:dyDescent="0.2">
      <c r="A30" s="62"/>
      <c r="B30" s="62"/>
      <c r="C30" s="62"/>
      <c r="D30" s="62"/>
      <c r="E30" s="62"/>
      <c r="F30" s="62"/>
      <c r="G30" s="62"/>
    </row>
    <row r="31" spans="1:7" x14ac:dyDescent="0.2">
      <c r="A31" s="62"/>
      <c r="B31" s="62"/>
      <c r="C31" s="62"/>
      <c r="D31" s="62"/>
      <c r="E31" s="62"/>
      <c r="F31" s="62"/>
      <c r="G31" s="62"/>
    </row>
    <row r="32" spans="1:7" x14ac:dyDescent="0.2">
      <c r="A32" s="62"/>
      <c r="B32" s="62"/>
      <c r="C32" s="62"/>
      <c r="D32" s="62"/>
      <c r="E32" s="62"/>
      <c r="F32" s="62"/>
      <c r="G32" s="62"/>
    </row>
    <row r="33" spans="1:7" x14ac:dyDescent="0.2">
      <c r="A33" s="62"/>
      <c r="B33" s="62"/>
      <c r="C33" s="62"/>
      <c r="D33" s="62"/>
      <c r="E33" s="62"/>
      <c r="F33" s="62"/>
      <c r="G33" s="62"/>
    </row>
    <row r="34" spans="1:7" x14ac:dyDescent="0.2">
      <c r="A34" s="62"/>
      <c r="B34" s="62"/>
      <c r="C34" s="62"/>
      <c r="D34" s="62"/>
      <c r="E34" s="62"/>
      <c r="F34" s="62"/>
      <c r="G34" s="62"/>
    </row>
    <row r="35" spans="1:7" x14ac:dyDescent="0.2">
      <c r="A35" s="62"/>
      <c r="B35" s="62"/>
      <c r="C35" s="62"/>
      <c r="D35" s="62"/>
      <c r="E35" s="62"/>
      <c r="F35" s="62"/>
      <c r="G35" s="62"/>
    </row>
    <row r="42" spans="1:7" ht="22.5" customHeight="1" x14ac:dyDescent="0.2">
      <c r="B42" s="180"/>
      <c r="C42" s="180"/>
      <c r="D42" s="180"/>
      <c r="E42" s="180"/>
    </row>
    <row r="43" spans="1:7" x14ac:dyDescent="0.2">
      <c r="B43" s="180"/>
      <c r="C43" s="180"/>
      <c r="D43" s="180"/>
      <c r="E43" s="180"/>
    </row>
    <row r="44" spans="1:7" x14ac:dyDescent="0.2">
      <c r="B44" s="180"/>
      <c r="C44" s="180"/>
      <c r="D44" s="180"/>
      <c r="E44" s="180"/>
    </row>
  </sheetData>
  <mergeCells count="5">
    <mergeCell ref="B42:E44"/>
    <mergeCell ref="B12:E12"/>
    <mergeCell ref="E27:G27"/>
    <mergeCell ref="E26:G26"/>
    <mergeCell ref="B11:E11"/>
  </mergeCells>
  <printOptions horizontalCentered="1"/>
  <pageMargins left="0.43307086614173229" right="0.31496062992125984" top="0.74803149606299213" bottom="0.9055118110236221" header="0.27559055118110237" footer="0.31496062992125984"/>
  <pageSetup paperSize="9" scale="8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42"/>
  <sheetViews>
    <sheetView view="pageBreakPreview" zoomScaleNormal="100" zoomScaleSheetLayoutView="100" workbookViewId="0">
      <selection activeCell="D30" sqref="D30"/>
    </sheetView>
  </sheetViews>
  <sheetFormatPr defaultRowHeight="12.75" customHeight="1" x14ac:dyDescent="0.2"/>
  <cols>
    <col min="1" max="1" width="8.85546875" style="48" customWidth="1"/>
    <col min="2" max="2" width="18.140625" style="48" customWidth="1"/>
    <col min="3" max="3" width="29.28515625" style="48" customWidth="1"/>
    <col min="4" max="4" width="28.7109375" style="48" customWidth="1"/>
    <col min="5" max="5" width="22.42578125" style="48" customWidth="1"/>
    <col min="6" max="6" width="15.140625" style="48" customWidth="1"/>
    <col min="7" max="7" width="18.5703125" style="48" customWidth="1"/>
    <col min="8" max="8" width="15.42578125" style="48" customWidth="1"/>
    <col min="9" max="16384" width="9.140625" style="48"/>
  </cols>
  <sheetData>
    <row r="1" spans="1:11" x14ac:dyDescent="0.2">
      <c r="A1" s="48" t="s">
        <v>87</v>
      </c>
      <c r="C1" s="48" t="s">
        <v>393</v>
      </c>
    </row>
    <row r="2" spans="1:11" x14ac:dyDescent="0.2">
      <c r="A2" s="48" t="s">
        <v>88</v>
      </c>
      <c r="G2" s="136"/>
      <c r="H2" s="136"/>
      <c r="I2" s="136"/>
      <c r="J2" s="136"/>
      <c r="K2" s="136"/>
    </row>
    <row r="3" spans="1:11" x14ac:dyDescent="0.2">
      <c r="A3" s="48" t="s">
        <v>89</v>
      </c>
      <c r="G3" s="136"/>
      <c r="H3" s="136"/>
      <c r="I3" s="136"/>
      <c r="J3" s="136"/>
      <c r="K3" s="136"/>
    </row>
    <row r="4" spans="1:11" x14ac:dyDescent="0.2">
      <c r="A4" s="48" t="s">
        <v>90</v>
      </c>
    </row>
    <row r="5" spans="1:11" x14ac:dyDescent="0.2">
      <c r="A5" s="48" t="s">
        <v>91</v>
      </c>
    </row>
    <row r="6" spans="1:11" x14ac:dyDescent="0.2">
      <c r="A6" s="1" t="s">
        <v>320</v>
      </c>
    </row>
    <row r="11" spans="1:11" x14ac:dyDescent="0.2">
      <c r="B11" s="180" t="s">
        <v>819</v>
      </c>
      <c r="C11" s="180"/>
      <c r="D11" s="180"/>
      <c r="E11" s="180"/>
      <c r="F11" s="180"/>
      <c r="G11" s="180"/>
      <c r="H11" s="180"/>
    </row>
    <row r="12" spans="1:11" x14ac:dyDescent="0.2">
      <c r="B12" s="180" t="s">
        <v>895</v>
      </c>
      <c r="C12" s="180"/>
      <c r="D12" s="180"/>
      <c r="E12" s="180"/>
      <c r="F12" s="180"/>
      <c r="G12" s="180"/>
      <c r="H12" s="180"/>
    </row>
    <row r="15" spans="1:11" x14ac:dyDescent="0.2">
      <c r="B15" s="48" t="s">
        <v>820</v>
      </c>
    </row>
    <row r="16" spans="1:11" ht="38.25" customHeight="1" x14ac:dyDescent="0.2">
      <c r="B16" s="52" t="s">
        <v>821</v>
      </c>
      <c r="C16" s="52" t="s">
        <v>822</v>
      </c>
      <c r="D16" s="52" t="s">
        <v>348</v>
      </c>
      <c r="E16" s="52" t="s">
        <v>809</v>
      </c>
      <c r="F16" s="52" t="s">
        <v>823</v>
      </c>
      <c r="G16" s="52" t="s">
        <v>806</v>
      </c>
      <c r="H16" s="52" t="s">
        <v>824</v>
      </c>
    </row>
    <row r="17" spans="1:8" ht="15" customHeight="1" x14ac:dyDescent="0.2">
      <c r="B17" s="54"/>
      <c r="C17" s="74"/>
      <c r="D17" s="137"/>
      <c r="E17" s="137"/>
      <c r="F17" s="130"/>
      <c r="G17" s="130"/>
      <c r="H17" s="131"/>
    </row>
    <row r="18" spans="1:8" ht="20.100000000000001" customHeight="1" x14ac:dyDescent="0.2"/>
    <row r="19" spans="1:8" ht="20.100000000000001" customHeight="1" x14ac:dyDescent="0.2">
      <c r="B19" s="48" t="s">
        <v>825</v>
      </c>
    </row>
    <row r="20" spans="1:8" ht="45" customHeight="1" x14ac:dyDescent="0.2">
      <c r="B20" s="52" t="s">
        <v>821</v>
      </c>
      <c r="C20" s="52" t="s">
        <v>348</v>
      </c>
      <c r="D20" s="52" t="s">
        <v>809</v>
      </c>
      <c r="E20" s="52" t="s">
        <v>823</v>
      </c>
      <c r="F20" s="52" t="s">
        <v>806</v>
      </c>
    </row>
    <row r="21" spans="1:8" ht="20.100000000000001" customHeight="1" x14ac:dyDescent="0.2">
      <c r="B21" s="133"/>
      <c r="C21" s="133"/>
      <c r="D21" s="133"/>
      <c r="E21" s="133"/>
      <c r="F21" s="133"/>
    </row>
    <row r="22" spans="1:8" ht="20.100000000000001" customHeight="1" x14ac:dyDescent="0.2">
      <c r="B22" s="133"/>
      <c r="C22" s="133"/>
      <c r="D22" s="133"/>
      <c r="E22" s="133"/>
      <c r="F22" s="133"/>
    </row>
    <row r="23" spans="1:8" ht="20.100000000000001" customHeight="1" x14ac:dyDescent="0.2"/>
    <row r="24" spans="1:8" ht="31.5" customHeight="1" x14ac:dyDescent="0.2">
      <c r="A24" s="161" t="s">
        <v>83</v>
      </c>
      <c r="B24" s="161"/>
      <c r="C24" s="62"/>
      <c r="D24" s="161" t="s">
        <v>818</v>
      </c>
      <c r="E24" s="208" t="s">
        <v>86</v>
      </c>
      <c r="F24" s="208"/>
      <c r="G24" s="208"/>
    </row>
    <row r="25" spans="1:8" ht="35.25" customHeight="1" x14ac:dyDescent="0.2">
      <c r="A25" s="161" t="s">
        <v>910</v>
      </c>
      <c r="B25" s="161"/>
      <c r="C25" s="62"/>
      <c r="D25" s="124" t="s">
        <v>340</v>
      </c>
      <c r="E25" s="210" t="s">
        <v>339</v>
      </c>
      <c r="F25" s="210"/>
      <c r="G25" s="210"/>
    </row>
    <row r="26" spans="1:8" ht="14.25" customHeight="1" x14ac:dyDescent="0.2">
      <c r="A26" s="62"/>
      <c r="C26" s="62"/>
      <c r="D26" s="62"/>
      <c r="E26" s="62"/>
      <c r="F26" s="62"/>
      <c r="G26" s="62"/>
    </row>
    <row r="27" spans="1:8" x14ac:dyDescent="0.2">
      <c r="A27" s="62"/>
      <c r="B27" s="62"/>
      <c r="C27" s="62"/>
      <c r="D27" s="62"/>
      <c r="E27" s="62"/>
      <c r="F27" s="62"/>
      <c r="G27" s="62"/>
    </row>
    <row r="28" spans="1:8" x14ac:dyDescent="0.2">
      <c r="A28" s="62"/>
      <c r="B28" s="62"/>
      <c r="C28" s="62"/>
      <c r="D28" s="62"/>
      <c r="E28" s="62"/>
      <c r="F28" s="62"/>
      <c r="G28" s="62"/>
    </row>
    <row r="29" spans="1:8" x14ac:dyDescent="0.2">
      <c r="A29" s="62"/>
      <c r="B29" s="62"/>
      <c r="C29" s="62"/>
      <c r="D29" s="62"/>
      <c r="E29" s="62"/>
      <c r="F29" s="62"/>
      <c r="G29" s="62"/>
    </row>
    <row r="30" spans="1:8" x14ac:dyDescent="0.2">
      <c r="A30" s="62"/>
      <c r="B30" s="62"/>
      <c r="C30" s="62"/>
      <c r="D30" s="62"/>
      <c r="E30" s="62"/>
      <c r="F30" s="62"/>
      <c r="G30" s="62"/>
    </row>
    <row r="31" spans="1:8" x14ac:dyDescent="0.2">
      <c r="A31" s="62"/>
      <c r="B31" s="62"/>
      <c r="C31" s="62"/>
      <c r="D31" s="62"/>
      <c r="E31" s="62"/>
      <c r="F31" s="62"/>
      <c r="G31" s="62"/>
    </row>
    <row r="32" spans="1:8" x14ac:dyDescent="0.2">
      <c r="A32" s="62"/>
      <c r="B32" s="62"/>
      <c r="C32" s="62"/>
      <c r="D32" s="62"/>
      <c r="E32" s="62"/>
      <c r="F32" s="62"/>
      <c r="G32" s="62"/>
    </row>
    <row r="33" spans="1:7" x14ac:dyDescent="0.2">
      <c r="A33" s="62"/>
      <c r="B33" s="62"/>
      <c r="C33" s="62"/>
      <c r="D33" s="62"/>
      <c r="E33" s="62"/>
      <c r="F33" s="62"/>
      <c r="G33" s="62"/>
    </row>
    <row r="40" spans="1:7" ht="22.5" customHeight="1" x14ac:dyDescent="0.2">
      <c r="B40" s="180"/>
      <c r="C40" s="180"/>
      <c r="D40" s="180"/>
      <c r="E40" s="180"/>
    </row>
    <row r="41" spans="1:7" x14ac:dyDescent="0.2">
      <c r="B41" s="180"/>
      <c r="C41" s="180"/>
      <c r="D41" s="180"/>
      <c r="E41" s="180"/>
    </row>
    <row r="42" spans="1:7" x14ac:dyDescent="0.2">
      <c r="B42" s="180"/>
      <c r="C42" s="180"/>
      <c r="D42" s="180"/>
      <c r="E42" s="180"/>
    </row>
  </sheetData>
  <mergeCells count="5">
    <mergeCell ref="B11:H11"/>
    <mergeCell ref="B40:E42"/>
    <mergeCell ref="E25:G25"/>
    <mergeCell ref="B12:H12"/>
    <mergeCell ref="E24:G24"/>
  </mergeCells>
  <printOptions horizontalCentered="1"/>
  <pageMargins left="0.43307086614173229" right="0.31496062992125984" top="0.74803149606299213" bottom="0.9055118110236221" header="0.27559055118110237" footer="0.31496062992125984"/>
  <pageSetup paperSize="9" scale="76" orientation="landscape" r:id="rId1"/>
  <headerFooter alignWithMargins="0"/>
  <rowBreaks count="1" manualBreakCount="1">
    <brk id="28" max="7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78"/>
  <sheetViews>
    <sheetView view="pageBreakPreview" zoomScaleNormal="100" zoomScaleSheetLayoutView="100" workbookViewId="0">
      <selection activeCell="I29" sqref="I29"/>
    </sheetView>
  </sheetViews>
  <sheetFormatPr defaultRowHeight="12.75" customHeight="1" x14ac:dyDescent="0.2"/>
  <cols>
    <col min="1" max="1" width="12.42578125" style="48" customWidth="1"/>
    <col min="2" max="2" width="32.28515625" style="48" customWidth="1"/>
    <col min="3" max="3" width="13.85546875" style="138" customWidth="1"/>
    <col min="4" max="4" width="17.5703125" style="48" customWidth="1"/>
    <col min="5" max="5" width="18.28515625" style="48" customWidth="1"/>
    <col min="6" max="6" width="16.28515625" style="48" customWidth="1"/>
    <col min="7" max="16384" width="9.140625" style="48"/>
  </cols>
  <sheetData>
    <row r="1" spans="1:6" x14ac:dyDescent="0.2">
      <c r="A1" s="48" t="s">
        <v>87</v>
      </c>
      <c r="C1" s="138" t="s">
        <v>393</v>
      </c>
    </row>
    <row r="2" spans="1:6" x14ac:dyDescent="0.2">
      <c r="A2" s="48" t="s">
        <v>88</v>
      </c>
    </row>
    <row r="3" spans="1:6" x14ac:dyDescent="0.2">
      <c r="A3" s="48" t="s">
        <v>89</v>
      </c>
    </row>
    <row r="4" spans="1:6" x14ac:dyDescent="0.2">
      <c r="A4" s="48" t="s">
        <v>90</v>
      </c>
    </row>
    <row r="5" spans="1:6" x14ac:dyDescent="0.2">
      <c r="A5" s="48" t="s">
        <v>91</v>
      </c>
    </row>
    <row r="6" spans="1:6" x14ac:dyDescent="0.2">
      <c r="A6" s="1" t="s">
        <v>320</v>
      </c>
    </row>
    <row r="8" spans="1:6" ht="13.5" customHeight="1" thickBot="1" x14ac:dyDescent="0.25">
      <c r="A8" s="180" t="s">
        <v>826</v>
      </c>
      <c r="B8" s="180"/>
      <c r="C8" s="180"/>
      <c r="D8" s="180"/>
      <c r="E8" s="180"/>
      <c r="F8" s="180"/>
    </row>
    <row r="9" spans="1:6" ht="13.5" customHeight="1" thickBot="1" x14ac:dyDescent="0.25">
      <c r="A9" s="216" t="s">
        <v>896</v>
      </c>
      <c r="B9" s="217"/>
      <c r="C9" s="217"/>
      <c r="D9" s="217"/>
      <c r="E9" s="217"/>
      <c r="F9" s="218"/>
    </row>
    <row r="10" spans="1:6" x14ac:dyDescent="0.2">
      <c r="A10" s="156"/>
      <c r="B10" s="156"/>
      <c r="C10" s="156"/>
      <c r="D10" s="156"/>
      <c r="E10" s="156"/>
      <c r="F10" s="156"/>
    </row>
    <row r="11" spans="1:6" x14ac:dyDescent="0.2">
      <c r="A11" s="48" t="s">
        <v>827</v>
      </c>
    </row>
    <row r="12" spans="1:6" ht="14.25" customHeight="1" x14ac:dyDescent="0.2">
      <c r="A12" s="211" t="s">
        <v>828</v>
      </c>
      <c r="B12" s="211" t="s">
        <v>829</v>
      </c>
      <c r="C12" s="219" t="s">
        <v>830</v>
      </c>
      <c r="D12" s="211" t="s">
        <v>602</v>
      </c>
      <c r="E12" s="211" t="s">
        <v>831</v>
      </c>
      <c r="F12" s="211" t="s">
        <v>832</v>
      </c>
    </row>
    <row r="13" spans="1:6" ht="39" customHeight="1" x14ac:dyDescent="0.2">
      <c r="A13" s="212"/>
      <c r="B13" s="212"/>
      <c r="C13" s="220"/>
      <c r="D13" s="212"/>
      <c r="E13" s="212"/>
      <c r="F13" s="212"/>
    </row>
    <row r="14" spans="1:6" ht="15.75" customHeight="1" x14ac:dyDescent="0.2">
      <c r="A14" s="74">
        <v>1</v>
      </c>
      <c r="B14" s="74">
        <v>2</v>
      </c>
      <c r="C14" s="147">
        <v>3</v>
      </c>
      <c r="D14" s="74">
        <v>4</v>
      </c>
      <c r="E14" s="74">
        <v>5</v>
      </c>
      <c r="F14" s="74">
        <v>6</v>
      </c>
    </row>
    <row r="15" spans="1:6" ht="24.75" customHeight="1" x14ac:dyDescent="0.2">
      <c r="A15" s="146"/>
      <c r="B15" s="126" t="s">
        <v>833</v>
      </c>
      <c r="C15" s="145"/>
      <c r="D15" s="145">
        <v>1357804.0149999999</v>
      </c>
      <c r="E15" s="145">
        <v>1977439.6810999999</v>
      </c>
      <c r="F15" s="145">
        <v>619635.66610000003</v>
      </c>
    </row>
    <row r="16" spans="1:6" ht="24.75" customHeight="1" x14ac:dyDescent="0.2">
      <c r="A16" s="146"/>
      <c r="B16" s="126" t="s">
        <v>455</v>
      </c>
      <c r="C16" s="145"/>
      <c r="D16" s="145"/>
      <c r="E16" s="145"/>
      <c r="F16" s="145"/>
    </row>
    <row r="17" spans="1:6" ht="24.75" customHeight="1" x14ac:dyDescent="0.2">
      <c r="A17" s="146"/>
      <c r="B17" s="126" t="s">
        <v>463</v>
      </c>
      <c r="C17" s="145"/>
      <c r="D17" s="145"/>
      <c r="E17" s="145"/>
      <c r="F17" s="145"/>
    </row>
    <row r="18" spans="1:6" ht="24.75" customHeight="1" x14ac:dyDescent="0.2">
      <c r="A18" s="146"/>
      <c r="B18" s="126" t="s">
        <v>834</v>
      </c>
      <c r="C18" s="145"/>
      <c r="D18" s="145"/>
      <c r="E18" s="145"/>
      <c r="F18" s="145"/>
    </row>
    <row r="19" spans="1:6" ht="24.75" customHeight="1" x14ac:dyDescent="0.2">
      <c r="A19" s="146"/>
      <c r="B19" s="126" t="s">
        <v>835</v>
      </c>
      <c r="C19" s="145"/>
      <c r="D19" s="145"/>
      <c r="E19" s="145"/>
      <c r="F19" s="145"/>
    </row>
    <row r="20" spans="1:6" ht="24.75" customHeight="1" x14ac:dyDescent="0.2">
      <c r="A20" s="146"/>
      <c r="B20" s="126" t="s">
        <v>508</v>
      </c>
      <c r="C20" s="145"/>
      <c r="D20" s="145">
        <v>1357804.0149999999</v>
      </c>
      <c r="E20" s="145">
        <v>1977439.6810999999</v>
      </c>
      <c r="F20" s="145">
        <v>619635.66610000003</v>
      </c>
    </row>
    <row r="21" spans="1:6" ht="24.75" customHeight="1" x14ac:dyDescent="0.2">
      <c r="A21" s="146"/>
      <c r="B21" s="126" t="s">
        <v>463</v>
      </c>
      <c r="C21" s="145"/>
      <c r="D21" s="145">
        <v>1357804.0149999999</v>
      </c>
      <c r="E21" s="145">
        <v>1977439.6810999999</v>
      </c>
      <c r="F21" s="145">
        <v>619635.66610000003</v>
      </c>
    </row>
    <row r="22" spans="1:6" ht="24.75" customHeight="1" x14ac:dyDescent="0.2">
      <c r="A22" s="146">
        <v>45894</v>
      </c>
      <c r="B22" s="126" t="s">
        <v>541</v>
      </c>
      <c r="C22" s="145">
        <v>14710</v>
      </c>
      <c r="D22" s="145">
        <v>964954.49699999997</v>
      </c>
      <c r="E22" s="145">
        <v>1362276.2763</v>
      </c>
      <c r="F22" s="145">
        <v>397321.77929999999</v>
      </c>
    </row>
    <row r="23" spans="1:6" ht="24.75" customHeight="1" x14ac:dyDescent="0.2">
      <c r="A23" s="146">
        <v>45820</v>
      </c>
      <c r="B23" s="126" t="s">
        <v>885</v>
      </c>
      <c r="C23" s="145">
        <v>3100</v>
      </c>
      <c r="D23" s="145">
        <v>392849.51799999998</v>
      </c>
      <c r="E23" s="145">
        <v>615163.40480000002</v>
      </c>
      <c r="F23" s="145">
        <v>222313.88680000001</v>
      </c>
    </row>
    <row r="24" spans="1:6" ht="24.75" customHeight="1" x14ac:dyDescent="0.2">
      <c r="A24" s="146"/>
      <c r="B24" s="126" t="s">
        <v>834</v>
      </c>
      <c r="C24" s="145"/>
      <c r="D24" s="145"/>
      <c r="E24" s="145"/>
      <c r="F24" s="145"/>
    </row>
    <row r="25" spans="1:6" ht="24.75" customHeight="1" x14ac:dyDescent="0.2">
      <c r="A25" s="146"/>
      <c r="B25" s="126" t="s">
        <v>835</v>
      </c>
      <c r="C25" s="145"/>
      <c r="D25" s="145"/>
      <c r="E25" s="145"/>
      <c r="F25" s="145"/>
    </row>
    <row r="26" spans="1:6" ht="24.75" customHeight="1" x14ac:dyDescent="0.2">
      <c r="A26" s="146"/>
      <c r="B26" s="126" t="s">
        <v>836</v>
      </c>
      <c r="C26" s="145"/>
      <c r="D26" s="145">
        <v>2549911.4700000002</v>
      </c>
      <c r="E26" s="145">
        <v>2549911.4700000002</v>
      </c>
      <c r="F26" s="145">
        <v>0</v>
      </c>
    </row>
    <row r="27" spans="1:6" ht="24.75" customHeight="1" x14ac:dyDescent="0.2">
      <c r="A27" s="146"/>
      <c r="B27" s="126" t="s">
        <v>837</v>
      </c>
      <c r="C27" s="145"/>
      <c r="D27" s="145">
        <v>576479</v>
      </c>
      <c r="E27" s="145">
        <v>576479</v>
      </c>
      <c r="F27" s="145">
        <v>0</v>
      </c>
    </row>
    <row r="28" spans="1:6" ht="24.75" customHeight="1" x14ac:dyDescent="0.2">
      <c r="A28" s="146"/>
      <c r="B28" s="126" t="s">
        <v>838</v>
      </c>
      <c r="C28" s="145"/>
      <c r="D28" s="145">
        <v>576479</v>
      </c>
      <c r="E28" s="145">
        <v>576479</v>
      </c>
      <c r="F28" s="145">
        <v>0</v>
      </c>
    </row>
    <row r="29" spans="1:6" ht="24.75" customHeight="1" x14ac:dyDescent="0.2">
      <c r="A29" s="146">
        <v>45687</v>
      </c>
      <c r="B29" s="126" t="s">
        <v>619</v>
      </c>
      <c r="C29" s="145">
        <v>80939.7</v>
      </c>
      <c r="D29" s="145">
        <v>80939.7</v>
      </c>
      <c r="E29" s="145">
        <v>80939.7</v>
      </c>
      <c r="F29" s="145">
        <v>0</v>
      </c>
    </row>
    <row r="30" spans="1:6" ht="24.75" customHeight="1" x14ac:dyDescent="0.2">
      <c r="A30" s="146">
        <v>45868</v>
      </c>
      <c r="B30" s="126" t="s">
        <v>619</v>
      </c>
      <c r="C30" s="145">
        <v>80939.7</v>
      </c>
      <c r="D30" s="145">
        <v>80939.7</v>
      </c>
      <c r="E30" s="145">
        <v>80939.7</v>
      </c>
      <c r="F30" s="145">
        <v>0</v>
      </c>
    </row>
    <row r="31" spans="1:6" ht="24.75" customHeight="1" x14ac:dyDescent="0.2">
      <c r="A31" s="146">
        <v>45686</v>
      </c>
      <c r="B31" s="126" t="s">
        <v>620</v>
      </c>
      <c r="C31" s="145">
        <v>56689</v>
      </c>
      <c r="D31" s="145">
        <v>56689</v>
      </c>
      <c r="E31" s="145">
        <v>56689</v>
      </c>
      <c r="F31" s="145">
        <v>0</v>
      </c>
    </row>
    <row r="32" spans="1:6" ht="24.75" customHeight="1" x14ac:dyDescent="0.2">
      <c r="A32" s="146">
        <v>45867</v>
      </c>
      <c r="B32" s="126" t="s">
        <v>620</v>
      </c>
      <c r="C32" s="145">
        <v>56689</v>
      </c>
      <c r="D32" s="145">
        <v>56689</v>
      </c>
      <c r="E32" s="145">
        <v>56689</v>
      </c>
      <c r="F32" s="145">
        <v>0</v>
      </c>
    </row>
    <row r="33" spans="1:6" ht="24.75" customHeight="1" x14ac:dyDescent="0.2">
      <c r="A33" s="146">
        <v>45808</v>
      </c>
      <c r="B33" s="126" t="s">
        <v>621</v>
      </c>
      <c r="C33" s="145">
        <v>283221.59999999998</v>
      </c>
      <c r="D33" s="145">
        <v>283221.59999999998</v>
      </c>
      <c r="E33" s="145">
        <v>283221.59999999998</v>
      </c>
      <c r="F33" s="145">
        <v>0</v>
      </c>
    </row>
    <row r="34" spans="1:6" ht="24.75" customHeight="1" x14ac:dyDescent="0.2">
      <c r="A34" s="146">
        <v>45721</v>
      </c>
      <c r="B34" s="126" t="s">
        <v>623</v>
      </c>
      <c r="C34" s="145">
        <v>18000</v>
      </c>
      <c r="D34" s="145">
        <v>18000</v>
      </c>
      <c r="E34" s="145">
        <v>18000</v>
      </c>
      <c r="F34" s="145">
        <v>0</v>
      </c>
    </row>
    <row r="35" spans="1:6" ht="24.75" customHeight="1" x14ac:dyDescent="0.2">
      <c r="A35" s="146"/>
      <c r="B35" s="126" t="s">
        <v>839</v>
      </c>
      <c r="C35" s="145"/>
      <c r="D35" s="145"/>
      <c r="E35" s="145"/>
      <c r="F35" s="145"/>
    </row>
    <row r="36" spans="1:6" ht="24.75" customHeight="1" x14ac:dyDescent="0.2">
      <c r="A36" s="146"/>
      <c r="B36" s="126" t="s">
        <v>840</v>
      </c>
      <c r="C36" s="145"/>
      <c r="D36" s="145"/>
      <c r="E36" s="145"/>
      <c r="F36" s="145"/>
    </row>
    <row r="37" spans="1:6" ht="24.75" customHeight="1" x14ac:dyDescent="0.2">
      <c r="A37" s="146"/>
      <c r="B37" s="126" t="s">
        <v>841</v>
      </c>
      <c r="C37" s="145"/>
      <c r="D37" s="145"/>
      <c r="E37" s="145"/>
      <c r="F37" s="145"/>
    </row>
    <row r="38" spans="1:6" ht="24.75" customHeight="1" x14ac:dyDescent="0.2">
      <c r="A38" s="146"/>
      <c r="B38" s="126" t="s">
        <v>842</v>
      </c>
      <c r="C38" s="145"/>
      <c r="D38" s="145"/>
      <c r="E38" s="145"/>
      <c r="F38" s="145"/>
    </row>
    <row r="39" spans="1:6" ht="24.75" customHeight="1" x14ac:dyDescent="0.2">
      <c r="A39" s="146"/>
      <c r="B39" s="126" t="s">
        <v>843</v>
      </c>
      <c r="C39" s="145"/>
      <c r="D39" s="145">
        <v>1973432.47</v>
      </c>
      <c r="E39" s="145">
        <v>1973432.47</v>
      </c>
      <c r="F39" s="145">
        <v>0</v>
      </c>
    </row>
    <row r="40" spans="1:6" ht="24.75" customHeight="1" x14ac:dyDescent="0.2">
      <c r="A40" s="146"/>
      <c r="B40" s="126" t="s">
        <v>844</v>
      </c>
      <c r="C40" s="145"/>
      <c r="D40" s="145">
        <v>1973432.47</v>
      </c>
      <c r="E40" s="145">
        <v>1973432.47</v>
      </c>
      <c r="F40" s="145">
        <v>0</v>
      </c>
    </row>
    <row r="41" spans="1:6" ht="24.75" customHeight="1" x14ac:dyDescent="0.2">
      <c r="A41" s="146">
        <v>45729</v>
      </c>
      <c r="B41" s="126" t="s">
        <v>845</v>
      </c>
      <c r="C41" s="145">
        <v>1009000</v>
      </c>
      <c r="D41" s="145">
        <v>1973432.47</v>
      </c>
      <c r="E41" s="145">
        <v>1973432.47</v>
      </c>
      <c r="F41" s="145">
        <v>0</v>
      </c>
    </row>
    <row r="42" spans="1:6" ht="24.75" customHeight="1" x14ac:dyDescent="0.2">
      <c r="A42" s="146"/>
      <c r="B42" s="126" t="s">
        <v>846</v>
      </c>
      <c r="C42" s="145"/>
      <c r="D42" s="145"/>
      <c r="E42" s="145"/>
      <c r="F42" s="145"/>
    </row>
    <row r="43" spans="1:6" ht="24.75" customHeight="1" x14ac:dyDescent="0.2">
      <c r="A43" s="146"/>
      <c r="B43" s="126" t="s">
        <v>847</v>
      </c>
      <c r="C43" s="145"/>
      <c r="D43" s="145"/>
      <c r="E43" s="145"/>
      <c r="F43" s="145"/>
    </row>
    <row r="44" spans="1:6" ht="24.75" customHeight="1" x14ac:dyDescent="0.2">
      <c r="A44" s="146"/>
      <c r="B44" s="126" t="s">
        <v>848</v>
      </c>
      <c r="C44" s="145"/>
      <c r="D44" s="145"/>
      <c r="E44" s="145"/>
      <c r="F44" s="145"/>
    </row>
    <row r="45" spans="1:6" ht="24.75" customHeight="1" x14ac:dyDescent="0.2">
      <c r="A45" s="146"/>
      <c r="B45" s="126" t="s">
        <v>849</v>
      </c>
      <c r="C45" s="145"/>
      <c r="D45" s="145"/>
      <c r="E45" s="145"/>
      <c r="F45" s="145"/>
    </row>
    <row r="46" spans="1:6" ht="24.75" customHeight="1" x14ac:dyDescent="0.2">
      <c r="A46" s="146"/>
      <c r="B46" s="126" t="s">
        <v>850</v>
      </c>
      <c r="C46" s="145"/>
      <c r="D46" s="145"/>
      <c r="E46" s="145"/>
      <c r="F46" s="145"/>
    </row>
    <row r="47" spans="1:6" ht="24.75" customHeight="1" x14ac:dyDescent="0.2">
      <c r="A47" s="146"/>
      <c r="B47" s="126" t="s">
        <v>851</v>
      </c>
      <c r="C47" s="145"/>
      <c r="D47" s="145">
        <v>3907715.4849999999</v>
      </c>
      <c r="E47" s="145">
        <v>4527351.1511000004</v>
      </c>
      <c r="F47" s="145">
        <v>619635.66610000003</v>
      </c>
    </row>
    <row r="48" spans="1:6" ht="24.75" customHeight="1" x14ac:dyDescent="0.2">
      <c r="A48" s="146"/>
      <c r="B48" s="126"/>
      <c r="C48" s="145"/>
      <c r="D48" s="145"/>
      <c r="E48" s="145"/>
      <c r="F48" s="145"/>
    </row>
    <row r="49" spans="1:6" ht="39.75" customHeight="1" x14ac:dyDescent="0.2">
      <c r="A49" s="158"/>
      <c r="B49" s="79"/>
      <c r="C49" s="144"/>
      <c r="D49" s="143"/>
      <c r="E49" s="143"/>
      <c r="F49" s="143"/>
    </row>
    <row r="50" spans="1:6" ht="15" customHeight="1" x14ac:dyDescent="0.2">
      <c r="A50" s="48" t="s">
        <v>852</v>
      </c>
      <c r="C50" s="142"/>
      <c r="D50" s="88"/>
      <c r="E50" s="88"/>
      <c r="F50" s="88"/>
    </row>
    <row r="51" spans="1:6" ht="19.5" customHeight="1" x14ac:dyDescent="0.2">
      <c r="A51" s="211" t="s">
        <v>828</v>
      </c>
      <c r="B51" s="211" t="s">
        <v>853</v>
      </c>
      <c r="C51" s="189" t="s">
        <v>854</v>
      </c>
      <c r="D51" s="191" t="s">
        <v>602</v>
      </c>
      <c r="E51" s="191" t="s">
        <v>831</v>
      </c>
      <c r="F51" s="191" t="s">
        <v>832</v>
      </c>
    </row>
    <row r="52" spans="1:6" x14ac:dyDescent="0.2">
      <c r="A52" s="214"/>
      <c r="B52" s="214"/>
      <c r="C52" s="215"/>
      <c r="D52" s="213"/>
      <c r="E52" s="213"/>
      <c r="F52" s="213"/>
    </row>
    <row r="53" spans="1:6" x14ac:dyDescent="0.2">
      <c r="A53" s="212"/>
      <c r="B53" s="212"/>
      <c r="C53" s="190"/>
      <c r="D53" s="192"/>
      <c r="E53" s="192"/>
      <c r="F53" s="192"/>
    </row>
    <row r="54" spans="1:6" x14ac:dyDescent="0.2">
      <c r="A54" s="74">
        <v>1</v>
      </c>
      <c r="B54" s="74">
        <v>2</v>
      </c>
      <c r="C54" s="108">
        <v>3</v>
      </c>
      <c r="D54" s="108">
        <v>4</v>
      </c>
      <c r="E54" s="108">
        <v>5</v>
      </c>
      <c r="F54" s="140">
        <v>6</v>
      </c>
    </row>
    <row r="55" spans="1:6" x14ac:dyDescent="0.2">
      <c r="A55" s="74"/>
      <c r="B55" s="141" t="s">
        <v>855</v>
      </c>
      <c r="C55" s="140" t="s">
        <v>856</v>
      </c>
      <c r="D55" s="139">
        <v>0</v>
      </c>
      <c r="E55" s="139">
        <v>0</v>
      </c>
      <c r="F55" s="139">
        <v>0</v>
      </c>
    </row>
    <row r="56" spans="1:6" ht="13.5" customHeight="1" x14ac:dyDescent="0.2">
      <c r="A56" s="74"/>
      <c r="B56" s="126" t="s">
        <v>455</v>
      </c>
      <c r="C56" s="140" t="s">
        <v>856</v>
      </c>
      <c r="D56" s="139">
        <v>0</v>
      </c>
      <c r="E56" s="139">
        <v>0</v>
      </c>
      <c r="F56" s="139">
        <v>0</v>
      </c>
    </row>
    <row r="57" spans="1:6" ht="16.5" customHeight="1" x14ac:dyDescent="0.2">
      <c r="A57" s="74"/>
      <c r="B57" s="126" t="s">
        <v>463</v>
      </c>
      <c r="C57" s="140" t="s">
        <v>856</v>
      </c>
      <c r="D57" s="139">
        <v>0</v>
      </c>
      <c r="E57" s="139">
        <v>0</v>
      </c>
      <c r="F57" s="139">
        <v>0</v>
      </c>
    </row>
    <row r="58" spans="1:6" ht="18" customHeight="1" x14ac:dyDescent="0.2">
      <c r="A58" s="74"/>
      <c r="B58" s="126" t="s">
        <v>834</v>
      </c>
      <c r="C58" s="140"/>
      <c r="D58" s="139"/>
      <c r="E58" s="139"/>
      <c r="F58" s="139"/>
    </row>
    <row r="59" spans="1:6" x14ac:dyDescent="0.2">
      <c r="A59" s="74"/>
      <c r="B59" s="126" t="s">
        <v>508</v>
      </c>
      <c r="C59" s="140" t="s">
        <v>856</v>
      </c>
      <c r="D59" s="139" t="s">
        <v>856</v>
      </c>
      <c r="E59" s="139" t="s">
        <v>856</v>
      </c>
      <c r="F59" s="139" t="s">
        <v>856</v>
      </c>
    </row>
    <row r="60" spans="1:6" x14ac:dyDescent="0.2">
      <c r="A60" s="74"/>
      <c r="B60" s="126" t="s">
        <v>463</v>
      </c>
      <c r="C60" s="140" t="s">
        <v>856</v>
      </c>
      <c r="D60" s="139" t="s">
        <v>856</v>
      </c>
      <c r="E60" s="139" t="s">
        <v>856</v>
      </c>
      <c r="F60" s="139" t="s">
        <v>856</v>
      </c>
    </row>
    <row r="61" spans="1:6" x14ac:dyDescent="0.2">
      <c r="A61" s="74"/>
      <c r="B61" s="126" t="s">
        <v>834</v>
      </c>
      <c r="C61" s="140"/>
      <c r="D61" s="139"/>
      <c r="E61" s="139"/>
      <c r="F61" s="139"/>
    </row>
    <row r="62" spans="1:6" ht="25.5" customHeight="1" x14ac:dyDescent="0.2">
      <c r="A62" s="52"/>
      <c r="B62" s="126" t="s">
        <v>857</v>
      </c>
      <c r="C62" s="140">
        <v>0</v>
      </c>
      <c r="D62" s="139">
        <v>0</v>
      </c>
      <c r="E62" s="139">
        <v>0</v>
      </c>
      <c r="F62" s="139">
        <v>0</v>
      </c>
    </row>
    <row r="65" spans="1:6" ht="39" customHeight="1" x14ac:dyDescent="0.2">
      <c r="A65" s="48" t="s">
        <v>83</v>
      </c>
      <c r="C65" s="161" t="s">
        <v>818</v>
      </c>
      <c r="E65" s="221" t="s">
        <v>858</v>
      </c>
      <c r="F65" s="221"/>
    </row>
    <row r="66" spans="1:6" x14ac:dyDescent="0.2">
      <c r="A66" s="48" t="s">
        <v>909</v>
      </c>
      <c r="C66" s="124" t="s">
        <v>340</v>
      </c>
      <c r="D66" s="79"/>
      <c r="E66" s="221"/>
      <c r="F66" s="221"/>
    </row>
    <row r="67" spans="1:6" x14ac:dyDescent="0.2">
      <c r="E67" s="207" t="s">
        <v>339</v>
      </c>
      <c r="F67" s="207"/>
    </row>
    <row r="69" spans="1:6" x14ac:dyDescent="0.2">
      <c r="A69" s="183"/>
      <c r="B69" s="183"/>
      <c r="C69" s="183"/>
      <c r="D69" s="183"/>
      <c r="E69" s="183"/>
      <c r="F69" s="183"/>
    </row>
    <row r="71" spans="1:6" x14ac:dyDescent="0.2">
      <c r="A71" s="180"/>
      <c r="B71" s="180"/>
      <c r="C71" s="180"/>
      <c r="D71" s="180"/>
      <c r="E71" s="180"/>
      <c r="F71" s="180"/>
    </row>
    <row r="76" spans="1:6" x14ac:dyDescent="0.2">
      <c r="B76" s="180"/>
      <c r="C76" s="180"/>
      <c r="D76" s="180"/>
      <c r="E76" s="180"/>
    </row>
    <row r="77" spans="1:6" x14ac:dyDescent="0.2">
      <c r="B77" s="180"/>
      <c r="C77" s="180"/>
      <c r="D77" s="180"/>
      <c r="E77" s="180"/>
    </row>
    <row r="78" spans="1:6" x14ac:dyDescent="0.2">
      <c r="B78" s="180"/>
      <c r="C78" s="180"/>
      <c r="D78" s="180"/>
      <c r="E78" s="180"/>
    </row>
  </sheetData>
  <mergeCells count="19">
    <mergeCell ref="A8:F8"/>
    <mergeCell ref="A71:F71"/>
    <mergeCell ref="E51:E53"/>
    <mergeCell ref="A9:F9"/>
    <mergeCell ref="C12:C13"/>
    <mergeCell ref="E65:F66"/>
    <mergeCell ref="A51:A53"/>
    <mergeCell ref="D51:D53"/>
    <mergeCell ref="E67:F67"/>
    <mergeCell ref="B76:E78"/>
    <mergeCell ref="B12:B13"/>
    <mergeCell ref="D12:D13"/>
    <mergeCell ref="E12:E13"/>
    <mergeCell ref="F51:F53"/>
    <mergeCell ref="A69:F69"/>
    <mergeCell ref="B51:B53"/>
    <mergeCell ref="C51:C53"/>
    <mergeCell ref="A12:A13"/>
    <mergeCell ref="F12:F13"/>
  </mergeCells>
  <printOptions horizontalCentered="1"/>
  <pageMargins left="0.39370078740157483" right="0.39370078740157483" top="0.19685039370078741" bottom="0.19685039370078741" header="0.27559055118110237" footer="0.31496062992125984"/>
  <pageSetup paperSize="9" scale="56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63"/>
  <sheetViews>
    <sheetView tabSelected="1" view="pageBreakPreview" topLeftCell="A46" zoomScaleNormal="100" zoomScaleSheetLayoutView="100" workbookViewId="0">
      <selection activeCell="F28" sqref="F28"/>
    </sheetView>
  </sheetViews>
  <sheetFormatPr defaultRowHeight="12.75" customHeight="1" x14ac:dyDescent="0.2"/>
  <cols>
    <col min="1" max="1" width="12.7109375" style="48" customWidth="1"/>
    <col min="2" max="2" width="22.85546875" style="163" customWidth="1"/>
    <col min="3" max="3" width="17.42578125" style="48" customWidth="1"/>
    <col min="4" max="4" width="17.28515625" style="48" customWidth="1"/>
    <col min="5" max="5" width="18.28515625" style="48" customWidth="1"/>
    <col min="6" max="6" width="12.5703125" style="48" customWidth="1"/>
    <col min="7" max="7" width="13.28515625" style="48" bestFit="1" customWidth="1"/>
    <col min="8" max="8" width="18.7109375" style="48" customWidth="1"/>
    <col min="9" max="9" width="11.42578125" style="48" customWidth="1"/>
    <col min="10" max="244" width="9.140625" style="48"/>
    <col min="245" max="245" width="12.7109375" style="48" customWidth="1"/>
    <col min="246" max="246" width="22.85546875" style="48" customWidth="1"/>
    <col min="247" max="247" width="17.42578125" style="48" customWidth="1"/>
    <col min="248" max="248" width="17.28515625" style="48" customWidth="1"/>
    <col min="249" max="249" width="18.28515625" style="48" customWidth="1"/>
    <col min="250" max="250" width="12.5703125" style="48" customWidth="1"/>
    <col min="251" max="251" width="15.140625" style="48" customWidth="1"/>
    <col min="252" max="252" width="9.140625" style="48" customWidth="1"/>
    <col min="253" max="253" width="11.42578125" style="48" customWidth="1"/>
    <col min="254" max="254" width="18.7109375" style="48" customWidth="1"/>
    <col min="255" max="500" width="9.140625" style="48"/>
    <col min="501" max="501" width="12.7109375" style="48" customWidth="1"/>
    <col min="502" max="502" width="22.85546875" style="48" customWidth="1"/>
    <col min="503" max="503" width="17.42578125" style="48" customWidth="1"/>
    <col min="504" max="504" width="17.28515625" style="48" customWidth="1"/>
    <col min="505" max="505" width="18.28515625" style="48" customWidth="1"/>
    <col min="506" max="506" width="12.5703125" style="48" customWidth="1"/>
    <col min="507" max="507" width="15.140625" style="48" customWidth="1"/>
    <col min="508" max="508" width="9.140625" style="48" customWidth="1"/>
    <col min="509" max="509" width="11.42578125" style="48" customWidth="1"/>
    <col min="510" max="510" width="18.7109375" style="48" customWidth="1"/>
    <col min="511" max="756" width="9.140625" style="48"/>
    <col min="757" max="757" width="12.7109375" style="48" customWidth="1"/>
    <col min="758" max="758" width="22.85546875" style="48" customWidth="1"/>
    <col min="759" max="759" width="17.42578125" style="48" customWidth="1"/>
    <col min="760" max="760" width="17.28515625" style="48" customWidth="1"/>
    <col min="761" max="761" width="18.28515625" style="48" customWidth="1"/>
    <col min="762" max="762" width="12.5703125" style="48" customWidth="1"/>
    <col min="763" max="763" width="15.140625" style="48" customWidth="1"/>
    <col min="764" max="764" width="9.140625" style="48" customWidth="1"/>
    <col min="765" max="765" width="11.42578125" style="48" customWidth="1"/>
    <col min="766" max="766" width="18.7109375" style="48" customWidth="1"/>
    <col min="767" max="1012" width="9.140625" style="48"/>
    <col min="1013" max="1013" width="12.7109375" style="48" customWidth="1"/>
    <col min="1014" max="1014" width="22.85546875" style="48" customWidth="1"/>
    <col min="1015" max="1015" width="17.42578125" style="48" customWidth="1"/>
    <col min="1016" max="1016" width="17.28515625" style="48" customWidth="1"/>
    <col min="1017" max="1017" width="18.28515625" style="48" customWidth="1"/>
    <col min="1018" max="1018" width="12.5703125" style="48" customWidth="1"/>
    <col min="1019" max="1019" width="15.140625" style="48" customWidth="1"/>
    <col min="1020" max="1020" width="9.140625" style="48" customWidth="1"/>
    <col min="1021" max="1021" width="11.42578125" style="48" customWidth="1"/>
    <col min="1022" max="1022" width="18.7109375" style="48" customWidth="1"/>
    <col min="1023" max="1268" width="9.140625" style="48"/>
    <col min="1269" max="1269" width="12.7109375" style="48" customWidth="1"/>
    <col min="1270" max="1270" width="22.85546875" style="48" customWidth="1"/>
    <col min="1271" max="1271" width="17.42578125" style="48" customWidth="1"/>
    <col min="1272" max="1272" width="17.28515625" style="48" customWidth="1"/>
    <col min="1273" max="1273" width="18.28515625" style="48" customWidth="1"/>
    <col min="1274" max="1274" width="12.5703125" style="48" customWidth="1"/>
    <col min="1275" max="1275" width="15.140625" style="48" customWidth="1"/>
    <col min="1276" max="1276" width="9.140625" style="48" customWidth="1"/>
    <col min="1277" max="1277" width="11.42578125" style="48" customWidth="1"/>
    <col min="1278" max="1278" width="18.7109375" style="48" customWidth="1"/>
    <col min="1279" max="1524" width="9.140625" style="48"/>
    <col min="1525" max="1525" width="12.7109375" style="48" customWidth="1"/>
    <col min="1526" max="1526" width="22.85546875" style="48" customWidth="1"/>
    <col min="1527" max="1527" width="17.42578125" style="48" customWidth="1"/>
    <col min="1528" max="1528" width="17.28515625" style="48" customWidth="1"/>
    <col min="1529" max="1529" width="18.28515625" style="48" customWidth="1"/>
    <col min="1530" max="1530" width="12.5703125" style="48" customWidth="1"/>
    <col min="1531" max="1531" width="15.140625" style="48" customWidth="1"/>
    <col min="1532" max="1532" width="9.140625" style="48" customWidth="1"/>
    <col min="1533" max="1533" width="11.42578125" style="48" customWidth="1"/>
    <col min="1534" max="1534" width="18.7109375" style="48" customWidth="1"/>
    <col min="1535" max="1780" width="9.140625" style="48"/>
    <col min="1781" max="1781" width="12.7109375" style="48" customWidth="1"/>
    <col min="1782" max="1782" width="22.85546875" style="48" customWidth="1"/>
    <col min="1783" max="1783" width="17.42578125" style="48" customWidth="1"/>
    <col min="1784" max="1784" width="17.28515625" style="48" customWidth="1"/>
    <col min="1785" max="1785" width="18.28515625" style="48" customWidth="1"/>
    <col min="1786" max="1786" width="12.5703125" style="48" customWidth="1"/>
    <col min="1787" max="1787" width="15.140625" style="48" customWidth="1"/>
    <col min="1788" max="1788" width="9.140625" style="48" customWidth="1"/>
    <col min="1789" max="1789" width="11.42578125" style="48" customWidth="1"/>
    <col min="1790" max="1790" width="18.7109375" style="48" customWidth="1"/>
    <col min="1791" max="2036" width="9.140625" style="48"/>
    <col min="2037" max="2037" width="12.7109375" style="48" customWidth="1"/>
    <col min="2038" max="2038" width="22.85546875" style="48" customWidth="1"/>
    <col min="2039" max="2039" width="17.42578125" style="48" customWidth="1"/>
    <col min="2040" max="2040" width="17.28515625" style="48" customWidth="1"/>
    <col min="2041" max="2041" width="18.28515625" style="48" customWidth="1"/>
    <col min="2042" max="2042" width="12.5703125" style="48" customWidth="1"/>
    <col min="2043" max="2043" width="15.140625" style="48" customWidth="1"/>
    <col min="2044" max="2044" width="9.140625" style="48" customWidth="1"/>
    <col min="2045" max="2045" width="11.42578125" style="48" customWidth="1"/>
    <col min="2046" max="2046" width="18.7109375" style="48" customWidth="1"/>
    <col min="2047" max="2292" width="9.140625" style="48"/>
    <col min="2293" max="2293" width="12.7109375" style="48" customWidth="1"/>
    <col min="2294" max="2294" width="22.85546875" style="48" customWidth="1"/>
    <col min="2295" max="2295" width="17.42578125" style="48" customWidth="1"/>
    <col min="2296" max="2296" width="17.28515625" style="48" customWidth="1"/>
    <col min="2297" max="2297" width="18.28515625" style="48" customWidth="1"/>
    <col min="2298" max="2298" width="12.5703125" style="48" customWidth="1"/>
    <col min="2299" max="2299" width="15.140625" style="48" customWidth="1"/>
    <col min="2300" max="2300" width="9.140625" style="48" customWidth="1"/>
    <col min="2301" max="2301" width="11.42578125" style="48" customWidth="1"/>
    <col min="2302" max="2302" width="18.7109375" style="48" customWidth="1"/>
    <col min="2303" max="2548" width="9.140625" style="48"/>
    <col min="2549" max="2549" width="12.7109375" style="48" customWidth="1"/>
    <col min="2550" max="2550" width="22.85546875" style="48" customWidth="1"/>
    <col min="2551" max="2551" width="17.42578125" style="48" customWidth="1"/>
    <col min="2552" max="2552" width="17.28515625" style="48" customWidth="1"/>
    <col min="2553" max="2553" width="18.28515625" style="48" customWidth="1"/>
    <col min="2554" max="2554" width="12.5703125" style="48" customWidth="1"/>
    <col min="2555" max="2555" width="15.140625" style="48" customWidth="1"/>
    <col min="2556" max="2556" width="9.140625" style="48" customWidth="1"/>
    <col min="2557" max="2557" width="11.42578125" style="48" customWidth="1"/>
    <col min="2558" max="2558" width="18.7109375" style="48" customWidth="1"/>
    <col min="2559" max="2804" width="9.140625" style="48"/>
    <col min="2805" max="2805" width="12.7109375" style="48" customWidth="1"/>
    <col min="2806" max="2806" width="22.85546875" style="48" customWidth="1"/>
    <col min="2807" max="2807" width="17.42578125" style="48" customWidth="1"/>
    <col min="2808" max="2808" width="17.28515625" style="48" customWidth="1"/>
    <col min="2809" max="2809" width="18.28515625" style="48" customWidth="1"/>
    <col min="2810" max="2810" width="12.5703125" style="48" customWidth="1"/>
    <col min="2811" max="2811" width="15.140625" style="48" customWidth="1"/>
    <col min="2812" max="2812" width="9.140625" style="48" customWidth="1"/>
    <col min="2813" max="2813" width="11.42578125" style="48" customWidth="1"/>
    <col min="2814" max="2814" width="18.7109375" style="48" customWidth="1"/>
    <col min="2815" max="3060" width="9.140625" style="48"/>
    <col min="3061" max="3061" width="12.7109375" style="48" customWidth="1"/>
    <col min="3062" max="3062" width="22.85546875" style="48" customWidth="1"/>
    <col min="3063" max="3063" width="17.42578125" style="48" customWidth="1"/>
    <col min="3064" max="3064" width="17.28515625" style="48" customWidth="1"/>
    <col min="3065" max="3065" width="18.28515625" style="48" customWidth="1"/>
    <col min="3066" max="3066" width="12.5703125" style="48" customWidth="1"/>
    <col min="3067" max="3067" width="15.140625" style="48" customWidth="1"/>
    <col min="3068" max="3068" width="9.140625" style="48" customWidth="1"/>
    <col min="3069" max="3069" width="11.42578125" style="48" customWidth="1"/>
    <col min="3070" max="3070" width="18.7109375" style="48" customWidth="1"/>
    <col min="3071" max="3316" width="9.140625" style="48"/>
    <col min="3317" max="3317" width="12.7109375" style="48" customWidth="1"/>
    <col min="3318" max="3318" width="22.85546875" style="48" customWidth="1"/>
    <col min="3319" max="3319" width="17.42578125" style="48" customWidth="1"/>
    <col min="3320" max="3320" width="17.28515625" style="48" customWidth="1"/>
    <col min="3321" max="3321" width="18.28515625" style="48" customWidth="1"/>
    <col min="3322" max="3322" width="12.5703125" style="48" customWidth="1"/>
    <col min="3323" max="3323" width="15.140625" style="48" customWidth="1"/>
    <col min="3324" max="3324" width="9.140625" style="48" customWidth="1"/>
    <col min="3325" max="3325" width="11.42578125" style="48" customWidth="1"/>
    <col min="3326" max="3326" width="18.7109375" style="48" customWidth="1"/>
    <col min="3327" max="3572" width="9.140625" style="48"/>
    <col min="3573" max="3573" width="12.7109375" style="48" customWidth="1"/>
    <col min="3574" max="3574" width="22.85546875" style="48" customWidth="1"/>
    <col min="3575" max="3575" width="17.42578125" style="48" customWidth="1"/>
    <col min="3576" max="3576" width="17.28515625" style="48" customWidth="1"/>
    <col min="3577" max="3577" width="18.28515625" style="48" customWidth="1"/>
    <col min="3578" max="3578" width="12.5703125" style="48" customWidth="1"/>
    <col min="3579" max="3579" width="15.140625" style="48" customWidth="1"/>
    <col min="3580" max="3580" width="9.140625" style="48" customWidth="1"/>
    <col min="3581" max="3581" width="11.42578125" style="48" customWidth="1"/>
    <col min="3582" max="3582" width="18.7109375" style="48" customWidth="1"/>
    <col min="3583" max="3828" width="9.140625" style="48"/>
    <col min="3829" max="3829" width="12.7109375" style="48" customWidth="1"/>
    <col min="3830" max="3830" width="22.85546875" style="48" customWidth="1"/>
    <col min="3831" max="3831" width="17.42578125" style="48" customWidth="1"/>
    <col min="3832" max="3832" width="17.28515625" style="48" customWidth="1"/>
    <col min="3833" max="3833" width="18.28515625" style="48" customWidth="1"/>
    <col min="3834" max="3834" width="12.5703125" style="48" customWidth="1"/>
    <col min="3835" max="3835" width="15.140625" style="48" customWidth="1"/>
    <col min="3836" max="3836" width="9.140625" style="48" customWidth="1"/>
    <col min="3837" max="3837" width="11.42578125" style="48" customWidth="1"/>
    <col min="3838" max="3838" width="18.7109375" style="48" customWidth="1"/>
    <col min="3839" max="4084" width="9.140625" style="48"/>
    <col min="4085" max="4085" width="12.7109375" style="48" customWidth="1"/>
    <col min="4086" max="4086" width="22.85546875" style="48" customWidth="1"/>
    <col min="4087" max="4087" width="17.42578125" style="48" customWidth="1"/>
    <col min="4088" max="4088" width="17.28515625" style="48" customWidth="1"/>
    <col min="4089" max="4089" width="18.28515625" style="48" customWidth="1"/>
    <col min="4090" max="4090" width="12.5703125" style="48" customWidth="1"/>
    <col min="4091" max="4091" width="15.140625" style="48" customWidth="1"/>
    <col min="4092" max="4092" width="9.140625" style="48" customWidth="1"/>
    <col min="4093" max="4093" width="11.42578125" style="48" customWidth="1"/>
    <col min="4094" max="4094" width="18.7109375" style="48" customWidth="1"/>
    <col min="4095" max="4340" width="9.140625" style="48"/>
    <col min="4341" max="4341" width="12.7109375" style="48" customWidth="1"/>
    <col min="4342" max="4342" width="22.85546875" style="48" customWidth="1"/>
    <col min="4343" max="4343" width="17.42578125" style="48" customWidth="1"/>
    <col min="4344" max="4344" width="17.28515625" style="48" customWidth="1"/>
    <col min="4345" max="4345" width="18.28515625" style="48" customWidth="1"/>
    <col min="4346" max="4346" width="12.5703125" style="48" customWidth="1"/>
    <col min="4347" max="4347" width="15.140625" style="48" customWidth="1"/>
    <col min="4348" max="4348" width="9.140625" style="48" customWidth="1"/>
    <col min="4349" max="4349" width="11.42578125" style="48" customWidth="1"/>
    <col min="4350" max="4350" width="18.7109375" style="48" customWidth="1"/>
    <col min="4351" max="4596" width="9.140625" style="48"/>
    <col min="4597" max="4597" width="12.7109375" style="48" customWidth="1"/>
    <col min="4598" max="4598" width="22.85546875" style="48" customWidth="1"/>
    <col min="4599" max="4599" width="17.42578125" style="48" customWidth="1"/>
    <col min="4600" max="4600" width="17.28515625" style="48" customWidth="1"/>
    <col min="4601" max="4601" width="18.28515625" style="48" customWidth="1"/>
    <col min="4602" max="4602" width="12.5703125" style="48" customWidth="1"/>
    <col min="4603" max="4603" width="15.140625" style="48" customWidth="1"/>
    <col min="4604" max="4604" width="9.140625" style="48" customWidth="1"/>
    <col min="4605" max="4605" width="11.42578125" style="48" customWidth="1"/>
    <col min="4606" max="4606" width="18.7109375" style="48" customWidth="1"/>
    <col min="4607" max="4852" width="9.140625" style="48"/>
    <col min="4853" max="4853" width="12.7109375" style="48" customWidth="1"/>
    <col min="4854" max="4854" width="22.85546875" style="48" customWidth="1"/>
    <col min="4855" max="4855" width="17.42578125" style="48" customWidth="1"/>
    <col min="4856" max="4856" width="17.28515625" style="48" customWidth="1"/>
    <col min="4857" max="4857" width="18.28515625" style="48" customWidth="1"/>
    <col min="4858" max="4858" width="12.5703125" style="48" customWidth="1"/>
    <col min="4859" max="4859" width="15.140625" style="48" customWidth="1"/>
    <col min="4860" max="4860" width="9.140625" style="48" customWidth="1"/>
    <col min="4861" max="4861" width="11.42578125" style="48" customWidth="1"/>
    <col min="4862" max="4862" width="18.7109375" style="48" customWidth="1"/>
    <col min="4863" max="5108" width="9.140625" style="48"/>
    <col min="5109" max="5109" width="12.7109375" style="48" customWidth="1"/>
    <col min="5110" max="5110" width="22.85546875" style="48" customWidth="1"/>
    <col min="5111" max="5111" width="17.42578125" style="48" customWidth="1"/>
    <col min="5112" max="5112" width="17.28515625" style="48" customWidth="1"/>
    <col min="5113" max="5113" width="18.28515625" style="48" customWidth="1"/>
    <col min="5114" max="5114" width="12.5703125" style="48" customWidth="1"/>
    <col min="5115" max="5115" width="15.140625" style="48" customWidth="1"/>
    <col min="5116" max="5116" width="9.140625" style="48" customWidth="1"/>
    <col min="5117" max="5117" width="11.42578125" style="48" customWidth="1"/>
    <col min="5118" max="5118" width="18.7109375" style="48" customWidth="1"/>
    <col min="5119" max="5364" width="9.140625" style="48"/>
    <col min="5365" max="5365" width="12.7109375" style="48" customWidth="1"/>
    <col min="5366" max="5366" width="22.85546875" style="48" customWidth="1"/>
    <col min="5367" max="5367" width="17.42578125" style="48" customWidth="1"/>
    <col min="5368" max="5368" width="17.28515625" style="48" customWidth="1"/>
    <col min="5369" max="5369" width="18.28515625" style="48" customWidth="1"/>
    <col min="5370" max="5370" width="12.5703125" style="48" customWidth="1"/>
    <col min="5371" max="5371" width="15.140625" style="48" customWidth="1"/>
    <col min="5372" max="5372" width="9.140625" style="48" customWidth="1"/>
    <col min="5373" max="5373" width="11.42578125" style="48" customWidth="1"/>
    <col min="5374" max="5374" width="18.7109375" style="48" customWidth="1"/>
    <col min="5375" max="5620" width="9.140625" style="48"/>
    <col min="5621" max="5621" width="12.7109375" style="48" customWidth="1"/>
    <col min="5622" max="5622" width="22.85546875" style="48" customWidth="1"/>
    <col min="5623" max="5623" width="17.42578125" style="48" customWidth="1"/>
    <col min="5624" max="5624" width="17.28515625" style="48" customWidth="1"/>
    <col min="5625" max="5625" width="18.28515625" style="48" customWidth="1"/>
    <col min="5626" max="5626" width="12.5703125" style="48" customWidth="1"/>
    <col min="5627" max="5627" width="15.140625" style="48" customWidth="1"/>
    <col min="5628" max="5628" width="9.140625" style="48" customWidth="1"/>
    <col min="5629" max="5629" width="11.42578125" style="48" customWidth="1"/>
    <col min="5630" max="5630" width="18.7109375" style="48" customWidth="1"/>
    <col min="5631" max="5876" width="9.140625" style="48"/>
    <col min="5877" max="5877" width="12.7109375" style="48" customWidth="1"/>
    <col min="5878" max="5878" width="22.85546875" style="48" customWidth="1"/>
    <col min="5879" max="5879" width="17.42578125" style="48" customWidth="1"/>
    <col min="5880" max="5880" width="17.28515625" style="48" customWidth="1"/>
    <col min="5881" max="5881" width="18.28515625" style="48" customWidth="1"/>
    <col min="5882" max="5882" width="12.5703125" style="48" customWidth="1"/>
    <col min="5883" max="5883" width="15.140625" style="48" customWidth="1"/>
    <col min="5884" max="5884" width="9.140625" style="48" customWidth="1"/>
    <col min="5885" max="5885" width="11.42578125" style="48" customWidth="1"/>
    <col min="5886" max="5886" width="18.7109375" style="48" customWidth="1"/>
    <col min="5887" max="6132" width="9.140625" style="48"/>
    <col min="6133" max="6133" width="12.7109375" style="48" customWidth="1"/>
    <col min="6134" max="6134" width="22.85546875" style="48" customWidth="1"/>
    <col min="6135" max="6135" width="17.42578125" style="48" customWidth="1"/>
    <col min="6136" max="6136" width="17.28515625" style="48" customWidth="1"/>
    <col min="6137" max="6137" width="18.28515625" style="48" customWidth="1"/>
    <col min="6138" max="6138" width="12.5703125" style="48" customWidth="1"/>
    <col min="6139" max="6139" width="15.140625" style="48" customWidth="1"/>
    <col min="6140" max="6140" width="9.140625" style="48" customWidth="1"/>
    <col min="6141" max="6141" width="11.42578125" style="48" customWidth="1"/>
    <col min="6142" max="6142" width="18.7109375" style="48" customWidth="1"/>
    <col min="6143" max="6388" width="9.140625" style="48"/>
    <col min="6389" max="6389" width="12.7109375" style="48" customWidth="1"/>
    <col min="6390" max="6390" width="22.85546875" style="48" customWidth="1"/>
    <col min="6391" max="6391" width="17.42578125" style="48" customWidth="1"/>
    <col min="6392" max="6392" width="17.28515625" style="48" customWidth="1"/>
    <col min="6393" max="6393" width="18.28515625" style="48" customWidth="1"/>
    <col min="6394" max="6394" width="12.5703125" style="48" customWidth="1"/>
    <col min="6395" max="6395" width="15.140625" style="48" customWidth="1"/>
    <col min="6396" max="6396" width="9.140625" style="48" customWidth="1"/>
    <col min="6397" max="6397" width="11.42578125" style="48" customWidth="1"/>
    <col min="6398" max="6398" width="18.7109375" style="48" customWidth="1"/>
    <col min="6399" max="6644" width="9.140625" style="48"/>
    <col min="6645" max="6645" width="12.7109375" style="48" customWidth="1"/>
    <col min="6646" max="6646" width="22.85546875" style="48" customWidth="1"/>
    <col min="6647" max="6647" width="17.42578125" style="48" customWidth="1"/>
    <col min="6648" max="6648" width="17.28515625" style="48" customWidth="1"/>
    <col min="6649" max="6649" width="18.28515625" style="48" customWidth="1"/>
    <col min="6650" max="6650" width="12.5703125" style="48" customWidth="1"/>
    <col min="6651" max="6651" width="15.140625" style="48" customWidth="1"/>
    <col min="6652" max="6652" width="9.140625" style="48" customWidth="1"/>
    <col min="6653" max="6653" width="11.42578125" style="48" customWidth="1"/>
    <col min="6654" max="6654" width="18.7109375" style="48" customWidth="1"/>
    <col min="6655" max="6900" width="9.140625" style="48"/>
    <col min="6901" max="6901" width="12.7109375" style="48" customWidth="1"/>
    <col min="6902" max="6902" width="22.85546875" style="48" customWidth="1"/>
    <col min="6903" max="6903" width="17.42578125" style="48" customWidth="1"/>
    <col min="6904" max="6904" width="17.28515625" style="48" customWidth="1"/>
    <col min="6905" max="6905" width="18.28515625" style="48" customWidth="1"/>
    <col min="6906" max="6906" width="12.5703125" style="48" customWidth="1"/>
    <col min="6907" max="6907" width="15.140625" style="48" customWidth="1"/>
    <col min="6908" max="6908" width="9.140625" style="48" customWidth="1"/>
    <col min="6909" max="6909" width="11.42578125" style="48" customWidth="1"/>
    <col min="6910" max="6910" width="18.7109375" style="48" customWidth="1"/>
    <col min="6911" max="7156" width="9.140625" style="48"/>
    <col min="7157" max="7157" width="12.7109375" style="48" customWidth="1"/>
    <col min="7158" max="7158" width="22.85546875" style="48" customWidth="1"/>
    <col min="7159" max="7159" width="17.42578125" style="48" customWidth="1"/>
    <col min="7160" max="7160" width="17.28515625" style="48" customWidth="1"/>
    <col min="7161" max="7161" width="18.28515625" style="48" customWidth="1"/>
    <col min="7162" max="7162" width="12.5703125" style="48" customWidth="1"/>
    <col min="7163" max="7163" width="15.140625" style="48" customWidth="1"/>
    <col min="7164" max="7164" width="9.140625" style="48" customWidth="1"/>
    <col min="7165" max="7165" width="11.42578125" style="48" customWidth="1"/>
    <col min="7166" max="7166" width="18.7109375" style="48" customWidth="1"/>
    <col min="7167" max="7412" width="9.140625" style="48"/>
    <col min="7413" max="7413" width="12.7109375" style="48" customWidth="1"/>
    <col min="7414" max="7414" width="22.85546875" style="48" customWidth="1"/>
    <col min="7415" max="7415" width="17.42578125" style="48" customWidth="1"/>
    <col min="7416" max="7416" width="17.28515625" style="48" customWidth="1"/>
    <col min="7417" max="7417" width="18.28515625" style="48" customWidth="1"/>
    <col min="7418" max="7418" width="12.5703125" style="48" customWidth="1"/>
    <col min="7419" max="7419" width="15.140625" style="48" customWidth="1"/>
    <col min="7420" max="7420" width="9.140625" style="48" customWidth="1"/>
    <col min="7421" max="7421" width="11.42578125" style="48" customWidth="1"/>
    <col min="7422" max="7422" width="18.7109375" style="48" customWidth="1"/>
    <col min="7423" max="7668" width="9.140625" style="48"/>
    <col min="7669" max="7669" width="12.7109375" style="48" customWidth="1"/>
    <col min="7670" max="7670" width="22.85546875" style="48" customWidth="1"/>
    <col min="7671" max="7671" width="17.42578125" style="48" customWidth="1"/>
    <col min="7672" max="7672" width="17.28515625" style="48" customWidth="1"/>
    <col min="7673" max="7673" width="18.28515625" style="48" customWidth="1"/>
    <col min="7674" max="7674" width="12.5703125" style="48" customWidth="1"/>
    <col min="7675" max="7675" width="15.140625" style="48" customWidth="1"/>
    <col min="7676" max="7676" width="9.140625" style="48" customWidth="1"/>
    <col min="7677" max="7677" width="11.42578125" style="48" customWidth="1"/>
    <col min="7678" max="7678" width="18.7109375" style="48" customWidth="1"/>
    <col min="7679" max="7924" width="9.140625" style="48"/>
    <col min="7925" max="7925" width="12.7109375" style="48" customWidth="1"/>
    <col min="7926" max="7926" width="22.85546875" style="48" customWidth="1"/>
    <col min="7927" max="7927" width="17.42578125" style="48" customWidth="1"/>
    <col min="7928" max="7928" width="17.28515625" style="48" customWidth="1"/>
    <col min="7929" max="7929" width="18.28515625" style="48" customWidth="1"/>
    <col min="7930" max="7930" width="12.5703125" style="48" customWidth="1"/>
    <col min="7931" max="7931" width="15.140625" style="48" customWidth="1"/>
    <col min="7932" max="7932" width="9.140625" style="48" customWidth="1"/>
    <col min="7933" max="7933" width="11.42578125" style="48" customWidth="1"/>
    <col min="7934" max="7934" width="18.7109375" style="48" customWidth="1"/>
    <col min="7935" max="8180" width="9.140625" style="48"/>
    <col min="8181" max="8181" width="12.7109375" style="48" customWidth="1"/>
    <col min="8182" max="8182" width="22.85546875" style="48" customWidth="1"/>
    <col min="8183" max="8183" width="17.42578125" style="48" customWidth="1"/>
    <col min="8184" max="8184" width="17.28515625" style="48" customWidth="1"/>
    <col min="8185" max="8185" width="18.28515625" style="48" customWidth="1"/>
    <col min="8186" max="8186" width="12.5703125" style="48" customWidth="1"/>
    <col min="8187" max="8187" width="15.140625" style="48" customWidth="1"/>
    <col min="8188" max="8188" width="9.140625" style="48" customWidth="1"/>
    <col min="8189" max="8189" width="11.42578125" style="48" customWidth="1"/>
    <col min="8190" max="8190" width="18.7109375" style="48" customWidth="1"/>
    <col min="8191" max="8436" width="9.140625" style="48"/>
    <col min="8437" max="8437" width="12.7109375" style="48" customWidth="1"/>
    <col min="8438" max="8438" width="22.85546875" style="48" customWidth="1"/>
    <col min="8439" max="8439" width="17.42578125" style="48" customWidth="1"/>
    <col min="8440" max="8440" width="17.28515625" style="48" customWidth="1"/>
    <col min="8441" max="8441" width="18.28515625" style="48" customWidth="1"/>
    <col min="8442" max="8442" width="12.5703125" style="48" customWidth="1"/>
    <col min="8443" max="8443" width="15.140625" style="48" customWidth="1"/>
    <col min="8444" max="8444" width="9.140625" style="48" customWidth="1"/>
    <col min="8445" max="8445" width="11.42578125" style="48" customWidth="1"/>
    <col min="8446" max="8446" width="18.7109375" style="48" customWidth="1"/>
    <col min="8447" max="8692" width="9.140625" style="48"/>
    <col min="8693" max="8693" width="12.7109375" style="48" customWidth="1"/>
    <col min="8694" max="8694" width="22.85546875" style="48" customWidth="1"/>
    <col min="8695" max="8695" width="17.42578125" style="48" customWidth="1"/>
    <col min="8696" max="8696" width="17.28515625" style="48" customWidth="1"/>
    <col min="8697" max="8697" width="18.28515625" style="48" customWidth="1"/>
    <col min="8698" max="8698" width="12.5703125" style="48" customWidth="1"/>
    <col min="8699" max="8699" width="15.140625" style="48" customWidth="1"/>
    <col min="8700" max="8700" width="9.140625" style="48" customWidth="1"/>
    <col min="8701" max="8701" width="11.42578125" style="48" customWidth="1"/>
    <col min="8702" max="8702" width="18.7109375" style="48" customWidth="1"/>
    <col min="8703" max="8948" width="9.140625" style="48"/>
    <col min="8949" max="8949" width="12.7109375" style="48" customWidth="1"/>
    <col min="8950" max="8950" width="22.85546875" style="48" customWidth="1"/>
    <col min="8951" max="8951" width="17.42578125" style="48" customWidth="1"/>
    <col min="8952" max="8952" width="17.28515625" style="48" customWidth="1"/>
    <col min="8953" max="8953" width="18.28515625" style="48" customWidth="1"/>
    <col min="8954" max="8954" width="12.5703125" style="48" customWidth="1"/>
    <col min="8955" max="8955" width="15.140625" style="48" customWidth="1"/>
    <col min="8956" max="8956" width="9.140625" style="48" customWidth="1"/>
    <col min="8957" max="8957" width="11.42578125" style="48" customWidth="1"/>
    <col min="8958" max="8958" width="18.7109375" style="48" customWidth="1"/>
    <col min="8959" max="9204" width="9.140625" style="48"/>
    <col min="9205" max="9205" width="12.7109375" style="48" customWidth="1"/>
    <col min="9206" max="9206" width="22.85546875" style="48" customWidth="1"/>
    <col min="9207" max="9207" width="17.42578125" style="48" customWidth="1"/>
    <col min="9208" max="9208" width="17.28515625" style="48" customWidth="1"/>
    <col min="9209" max="9209" width="18.28515625" style="48" customWidth="1"/>
    <col min="9210" max="9210" width="12.5703125" style="48" customWidth="1"/>
    <col min="9211" max="9211" width="15.140625" style="48" customWidth="1"/>
    <col min="9212" max="9212" width="9.140625" style="48" customWidth="1"/>
    <col min="9213" max="9213" width="11.42578125" style="48" customWidth="1"/>
    <col min="9214" max="9214" width="18.7109375" style="48" customWidth="1"/>
    <col min="9215" max="9460" width="9.140625" style="48"/>
    <col min="9461" max="9461" width="12.7109375" style="48" customWidth="1"/>
    <col min="9462" max="9462" width="22.85546875" style="48" customWidth="1"/>
    <col min="9463" max="9463" width="17.42578125" style="48" customWidth="1"/>
    <col min="9464" max="9464" width="17.28515625" style="48" customWidth="1"/>
    <col min="9465" max="9465" width="18.28515625" style="48" customWidth="1"/>
    <col min="9466" max="9466" width="12.5703125" style="48" customWidth="1"/>
    <col min="9467" max="9467" width="15.140625" style="48" customWidth="1"/>
    <col min="9468" max="9468" width="9.140625" style="48" customWidth="1"/>
    <col min="9469" max="9469" width="11.42578125" style="48" customWidth="1"/>
    <col min="9470" max="9470" width="18.7109375" style="48" customWidth="1"/>
    <col min="9471" max="9716" width="9.140625" style="48"/>
    <col min="9717" max="9717" width="12.7109375" style="48" customWidth="1"/>
    <col min="9718" max="9718" width="22.85546875" style="48" customWidth="1"/>
    <col min="9719" max="9719" width="17.42578125" style="48" customWidth="1"/>
    <col min="9720" max="9720" width="17.28515625" style="48" customWidth="1"/>
    <col min="9721" max="9721" width="18.28515625" style="48" customWidth="1"/>
    <col min="9722" max="9722" width="12.5703125" style="48" customWidth="1"/>
    <col min="9723" max="9723" width="15.140625" style="48" customWidth="1"/>
    <col min="9724" max="9724" width="9.140625" style="48" customWidth="1"/>
    <col min="9725" max="9725" width="11.42578125" style="48" customWidth="1"/>
    <col min="9726" max="9726" width="18.7109375" style="48" customWidth="1"/>
    <col min="9727" max="9972" width="9.140625" style="48"/>
    <col min="9973" max="9973" width="12.7109375" style="48" customWidth="1"/>
    <col min="9974" max="9974" width="22.85546875" style="48" customWidth="1"/>
    <col min="9975" max="9975" width="17.42578125" style="48" customWidth="1"/>
    <col min="9976" max="9976" width="17.28515625" style="48" customWidth="1"/>
    <col min="9977" max="9977" width="18.28515625" style="48" customWidth="1"/>
    <col min="9978" max="9978" width="12.5703125" style="48" customWidth="1"/>
    <col min="9979" max="9979" width="15.140625" style="48" customWidth="1"/>
    <col min="9980" max="9980" width="9.140625" style="48" customWidth="1"/>
    <col min="9981" max="9981" width="11.42578125" style="48" customWidth="1"/>
    <col min="9982" max="9982" width="18.7109375" style="48" customWidth="1"/>
    <col min="9983" max="10228" width="9.140625" style="48"/>
    <col min="10229" max="10229" width="12.7109375" style="48" customWidth="1"/>
    <col min="10230" max="10230" width="22.85546875" style="48" customWidth="1"/>
    <col min="10231" max="10231" width="17.42578125" style="48" customWidth="1"/>
    <col min="10232" max="10232" width="17.28515625" style="48" customWidth="1"/>
    <col min="10233" max="10233" width="18.28515625" style="48" customWidth="1"/>
    <col min="10234" max="10234" width="12.5703125" style="48" customWidth="1"/>
    <col min="10235" max="10235" width="15.140625" style="48" customWidth="1"/>
    <col min="10236" max="10236" width="9.140625" style="48" customWidth="1"/>
    <col min="10237" max="10237" width="11.42578125" style="48" customWidth="1"/>
    <col min="10238" max="10238" width="18.7109375" style="48" customWidth="1"/>
    <col min="10239" max="10484" width="9.140625" style="48"/>
    <col min="10485" max="10485" width="12.7109375" style="48" customWidth="1"/>
    <col min="10486" max="10486" width="22.85546875" style="48" customWidth="1"/>
    <col min="10487" max="10487" width="17.42578125" style="48" customWidth="1"/>
    <col min="10488" max="10488" width="17.28515625" style="48" customWidth="1"/>
    <col min="10489" max="10489" width="18.28515625" style="48" customWidth="1"/>
    <col min="10490" max="10490" width="12.5703125" style="48" customWidth="1"/>
    <col min="10491" max="10491" width="15.140625" style="48" customWidth="1"/>
    <col min="10492" max="10492" width="9.140625" style="48" customWidth="1"/>
    <col min="10493" max="10493" width="11.42578125" style="48" customWidth="1"/>
    <col min="10494" max="10494" width="18.7109375" style="48" customWidth="1"/>
    <col min="10495" max="10740" width="9.140625" style="48"/>
    <col min="10741" max="10741" width="12.7109375" style="48" customWidth="1"/>
    <col min="10742" max="10742" width="22.85546875" style="48" customWidth="1"/>
    <col min="10743" max="10743" width="17.42578125" style="48" customWidth="1"/>
    <col min="10744" max="10744" width="17.28515625" style="48" customWidth="1"/>
    <col min="10745" max="10745" width="18.28515625" style="48" customWidth="1"/>
    <col min="10746" max="10746" width="12.5703125" style="48" customWidth="1"/>
    <col min="10747" max="10747" width="15.140625" style="48" customWidth="1"/>
    <col min="10748" max="10748" width="9.140625" style="48" customWidth="1"/>
    <col min="10749" max="10749" width="11.42578125" style="48" customWidth="1"/>
    <col min="10750" max="10750" width="18.7109375" style="48" customWidth="1"/>
    <col min="10751" max="10996" width="9.140625" style="48"/>
    <col min="10997" max="10997" width="12.7109375" style="48" customWidth="1"/>
    <col min="10998" max="10998" width="22.85546875" style="48" customWidth="1"/>
    <col min="10999" max="10999" width="17.42578125" style="48" customWidth="1"/>
    <col min="11000" max="11000" width="17.28515625" style="48" customWidth="1"/>
    <col min="11001" max="11001" width="18.28515625" style="48" customWidth="1"/>
    <col min="11002" max="11002" width="12.5703125" style="48" customWidth="1"/>
    <col min="11003" max="11003" width="15.140625" style="48" customWidth="1"/>
    <col min="11004" max="11004" width="9.140625" style="48" customWidth="1"/>
    <col min="11005" max="11005" width="11.42578125" style="48" customWidth="1"/>
    <col min="11006" max="11006" width="18.7109375" style="48" customWidth="1"/>
    <col min="11007" max="11252" width="9.140625" style="48"/>
    <col min="11253" max="11253" width="12.7109375" style="48" customWidth="1"/>
    <col min="11254" max="11254" width="22.85546875" style="48" customWidth="1"/>
    <col min="11255" max="11255" width="17.42578125" style="48" customWidth="1"/>
    <col min="11256" max="11256" width="17.28515625" style="48" customWidth="1"/>
    <col min="11257" max="11257" width="18.28515625" style="48" customWidth="1"/>
    <col min="11258" max="11258" width="12.5703125" style="48" customWidth="1"/>
    <col min="11259" max="11259" width="15.140625" style="48" customWidth="1"/>
    <col min="11260" max="11260" width="9.140625" style="48" customWidth="1"/>
    <col min="11261" max="11261" width="11.42578125" style="48" customWidth="1"/>
    <col min="11262" max="11262" width="18.7109375" style="48" customWidth="1"/>
    <col min="11263" max="11508" width="9.140625" style="48"/>
    <col min="11509" max="11509" width="12.7109375" style="48" customWidth="1"/>
    <col min="11510" max="11510" width="22.85546875" style="48" customWidth="1"/>
    <col min="11511" max="11511" width="17.42578125" style="48" customWidth="1"/>
    <col min="11512" max="11512" width="17.28515625" style="48" customWidth="1"/>
    <col min="11513" max="11513" width="18.28515625" style="48" customWidth="1"/>
    <col min="11514" max="11514" width="12.5703125" style="48" customWidth="1"/>
    <col min="11515" max="11515" width="15.140625" style="48" customWidth="1"/>
    <col min="11516" max="11516" width="9.140625" style="48" customWidth="1"/>
    <col min="11517" max="11517" width="11.42578125" style="48" customWidth="1"/>
    <col min="11518" max="11518" width="18.7109375" style="48" customWidth="1"/>
    <col min="11519" max="11764" width="9.140625" style="48"/>
    <col min="11765" max="11765" width="12.7109375" style="48" customWidth="1"/>
    <col min="11766" max="11766" width="22.85546875" style="48" customWidth="1"/>
    <col min="11767" max="11767" width="17.42578125" style="48" customWidth="1"/>
    <col min="11768" max="11768" width="17.28515625" style="48" customWidth="1"/>
    <col min="11769" max="11769" width="18.28515625" style="48" customWidth="1"/>
    <col min="11770" max="11770" width="12.5703125" style="48" customWidth="1"/>
    <col min="11771" max="11771" width="15.140625" style="48" customWidth="1"/>
    <col min="11772" max="11772" width="9.140625" style="48" customWidth="1"/>
    <col min="11773" max="11773" width="11.42578125" style="48" customWidth="1"/>
    <col min="11774" max="11774" width="18.7109375" style="48" customWidth="1"/>
    <col min="11775" max="12020" width="9.140625" style="48"/>
    <col min="12021" max="12021" width="12.7109375" style="48" customWidth="1"/>
    <col min="12022" max="12022" width="22.85546875" style="48" customWidth="1"/>
    <col min="12023" max="12023" width="17.42578125" style="48" customWidth="1"/>
    <col min="12024" max="12024" width="17.28515625" style="48" customWidth="1"/>
    <col min="12025" max="12025" width="18.28515625" style="48" customWidth="1"/>
    <col min="12026" max="12026" width="12.5703125" style="48" customWidth="1"/>
    <col min="12027" max="12027" width="15.140625" style="48" customWidth="1"/>
    <col min="12028" max="12028" width="9.140625" style="48" customWidth="1"/>
    <col min="12029" max="12029" width="11.42578125" style="48" customWidth="1"/>
    <col min="12030" max="12030" width="18.7109375" style="48" customWidth="1"/>
    <col min="12031" max="12276" width="9.140625" style="48"/>
    <col min="12277" max="12277" width="12.7109375" style="48" customWidth="1"/>
    <col min="12278" max="12278" width="22.85546875" style="48" customWidth="1"/>
    <col min="12279" max="12279" width="17.42578125" style="48" customWidth="1"/>
    <col min="12280" max="12280" width="17.28515625" style="48" customWidth="1"/>
    <col min="12281" max="12281" width="18.28515625" style="48" customWidth="1"/>
    <col min="12282" max="12282" width="12.5703125" style="48" customWidth="1"/>
    <col min="12283" max="12283" width="15.140625" style="48" customWidth="1"/>
    <col min="12284" max="12284" width="9.140625" style="48" customWidth="1"/>
    <col min="12285" max="12285" width="11.42578125" style="48" customWidth="1"/>
    <col min="12286" max="12286" width="18.7109375" style="48" customWidth="1"/>
    <col min="12287" max="12532" width="9.140625" style="48"/>
    <col min="12533" max="12533" width="12.7109375" style="48" customWidth="1"/>
    <col min="12534" max="12534" width="22.85546875" style="48" customWidth="1"/>
    <col min="12535" max="12535" width="17.42578125" style="48" customWidth="1"/>
    <col min="12536" max="12536" width="17.28515625" style="48" customWidth="1"/>
    <col min="12537" max="12537" width="18.28515625" style="48" customWidth="1"/>
    <col min="12538" max="12538" width="12.5703125" style="48" customWidth="1"/>
    <col min="12539" max="12539" width="15.140625" style="48" customWidth="1"/>
    <col min="12540" max="12540" width="9.140625" style="48" customWidth="1"/>
    <col min="12541" max="12541" width="11.42578125" style="48" customWidth="1"/>
    <col min="12542" max="12542" width="18.7109375" style="48" customWidth="1"/>
    <col min="12543" max="12788" width="9.140625" style="48"/>
    <col min="12789" max="12789" width="12.7109375" style="48" customWidth="1"/>
    <col min="12790" max="12790" width="22.85546875" style="48" customWidth="1"/>
    <col min="12791" max="12791" width="17.42578125" style="48" customWidth="1"/>
    <col min="12792" max="12792" width="17.28515625" style="48" customWidth="1"/>
    <col min="12793" max="12793" width="18.28515625" style="48" customWidth="1"/>
    <col min="12794" max="12794" width="12.5703125" style="48" customWidth="1"/>
    <col min="12795" max="12795" width="15.140625" style="48" customWidth="1"/>
    <col min="12796" max="12796" width="9.140625" style="48" customWidth="1"/>
    <col min="12797" max="12797" width="11.42578125" style="48" customWidth="1"/>
    <col min="12798" max="12798" width="18.7109375" style="48" customWidth="1"/>
    <col min="12799" max="13044" width="9.140625" style="48"/>
    <col min="13045" max="13045" width="12.7109375" style="48" customWidth="1"/>
    <col min="13046" max="13046" width="22.85546875" style="48" customWidth="1"/>
    <col min="13047" max="13047" width="17.42578125" style="48" customWidth="1"/>
    <col min="13048" max="13048" width="17.28515625" style="48" customWidth="1"/>
    <col min="13049" max="13049" width="18.28515625" style="48" customWidth="1"/>
    <col min="13050" max="13050" width="12.5703125" style="48" customWidth="1"/>
    <col min="13051" max="13051" width="15.140625" style="48" customWidth="1"/>
    <col min="13052" max="13052" width="9.140625" style="48" customWidth="1"/>
    <col min="13053" max="13053" width="11.42578125" style="48" customWidth="1"/>
    <col min="13054" max="13054" width="18.7109375" style="48" customWidth="1"/>
    <col min="13055" max="13300" width="9.140625" style="48"/>
    <col min="13301" max="13301" width="12.7109375" style="48" customWidth="1"/>
    <col min="13302" max="13302" width="22.85546875" style="48" customWidth="1"/>
    <col min="13303" max="13303" width="17.42578125" style="48" customWidth="1"/>
    <col min="13304" max="13304" width="17.28515625" style="48" customWidth="1"/>
    <col min="13305" max="13305" width="18.28515625" style="48" customWidth="1"/>
    <col min="13306" max="13306" width="12.5703125" style="48" customWidth="1"/>
    <col min="13307" max="13307" width="15.140625" style="48" customWidth="1"/>
    <col min="13308" max="13308" width="9.140625" style="48" customWidth="1"/>
    <col min="13309" max="13309" width="11.42578125" style="48" customWidth="1"/>
    <col min="13310" max="13310" width="18.7109375" style="48" customWidth="1"/>
    <col min="13311" max="13556" width="9.140625" style="48"/>
    <col min="13557" max="13557" width="12.7109375" style="48" customWidth="1"/>
    <col min="13558" max="13558" width="22.85546875" style="48" customWidth="1"/>
    <col min="13559" max="13559" width="17.42578125" style="48" customWidth="1"/>
    <col min="13560" max="13560" width="17.28515625" style="48" customWidth="1"/>
    <col min="13561" max="13561" width="18.28515625" style="48" customWidth="1"/>
    <col min="13562" max="13562" width="12.5703125" style="48" customWidth="1"/>
    <col min="13563" max="13563" width="15.140625" style="48" customWidth="1"/>
    <col min="13564" max="13564" width="9.140625" style="48" customWidth="1"/>
    <col min="13565" max="13565" width="11.42578125" style="48" customWidth="1"/>
    <col min="13566" max="13566" width="18.7109375" style="48" customWidth="1"/>
    <col min="13567" max="13812" width="9.140625" style="48"/>
    <col min="13813" max="13813" width="12.7109375" style="48" customWidth="1"/>
    <col min="13814" max="13814" width="22.85546875" style="48" customWidth="1"/>
    <col min="13815" max="13815" width="17.42578125" style="48" customWidth="1"/>
    <col min="13816" max="13816" width="17.28515625" style="48" customWidth="1"/>
    <col min="13817" max="13817" width="18.28515625" style="48" customWidth="1"/>
    <col min="13818" max="13818" width="12.5703125" style="48" customWidth="1"/>
    <col min="13819" max="13819" width="15.140625" style="48" customWidth="1"/>
    <col min="13820" max="13820" width="9.140625" style="48" customWidth="1"/>
    <col min="13821" max="13821" width="11.42578125" style="48" customWidth="1"/>
    <col min="13822" max="13822" width="18.7109375" style="48" customWidth="1"/>
    <col min="13823" max="14068" width="9.140625" style="48"/>
    <col min="14069" max="14069" width="12.7109375" style="48" customWidth="1"/>
    <col min="14070" max="14070" width="22.85546875" style="48" customWidth="1"/>
    <col min="14071" max="14071" width="17.42578125" style="48" customWidth="1"/>
    <col min="14072" max="14072" width="17.28515625" style="48" customWidth="1"/>
    <col min="14073" max="14073" width="18.28515625" style="48" customWidth="1"/>
    <col min="14074" max="14074" width="12.5703125" style="48" customWidth="1"/>
    <col min="14075" max="14075" width="15.140625" style="48" customWidth="1"/>
    <col min="14076" max="14076" width="9.140625" style="48" customWidth="1"/>
    <col min="14077" max="14077" width="11.42578125" style="48" customWidth="1"/>
    <col min="14078" max="14078" width="18.7109375" style="48" customWidth="1"/>
    <col min="14079" max="14324" width="9.140625" style="48"/>
    <col min="14325" max="14325" width="12.7109375" style="48" customWidth="1"/>
    <col min="14326" max="14326" width="22.85546875" style="48" customWidth="1"/>
    <col min="14327" max="14327" width="17.42578125" style="48" customWidth="1"/>
    <col min="14328" max="14328" width="17.28515625" style="48" customWidth="1"/>
    <col min="14329" max="14329" width="18.28515625" style="48" customWidth="1"/>
    <col min="14330" max="14330" width="12.5703125" style="48" customWidth="1"/>
    <col min="14331" max="14331" width="15.140625" style="48" customWidth="1"/>
    <col min="14332" max="14332" width="9.140625" style="48" customWidth="1"/>
    <col min="14333" max="14333" width="11.42578125" style="48" customWidth="1"/>
    <col min="14334" max="14334" width="18.7109375" style="48" customWidth="1"/>
    <col min="14335" max="14580" width="9.140625" style="48"/>
    <col min="14581" max="14581" width="12.7109375" style="48" customWidth="1"/>
    <col min="14582" max="14582" width="22.85546875" style="48" customWidth="1"/>
    <col min="14583" max="14583" width="17.42578125" style="48" customWidth="1"/>
    <col min="14584" max="14584" width="17.28515625" style="48" customWidth="1"/>
    <col min="14585" max="14585" width="18.28515625" style="48" customWidth="1"/>
    <col min="14586" max="14586" width="12.5703125" style="48" customWidth="1"/>
    <col min="14587" max="14587" width="15.140625" style="48" customWidth="1"/>
    <col min="14588" max="14588" width="9.140625" style="48" customWidth="1"/>
    <col min="14589" max="14589" width="11.42578125" style="48" customWidth="1"/>
    <col min="14590" max="14590" width="18.7109375" style="48" customWidth="1"/>
    <col min="14591" max="14836" width="9.140625" style="48"/>
    <col min="14837" max="14837" width="12.7109375" style="48" customWidth="1"/>
    <col min="14838" max="14838" width="22.85546875" style="48" customWidth="1"/>
    <col min="14839" max="14839" width="17.42578125" style="48" customWidth="1"/>
    <col min="14840" max="14840" width="17.28515625" style="48" customWidth="1"/>
    <col min="14841" max="14841" width="18.28515625" style="48" customWidth="1"/>
    <col min="14842" max="14842" width="12.5703125" style="48" customWidth="1"/>
    <col min="14843" max="14843" width="15.140625" style="48" customWidth="1"/>
    <col min="14844" max="14844" width="9.140625" style="48" customWidth="1"/>
    <col min="14845" max="14845" width="11.42578125" style="48" customWidth="1"/>
    <col min="14846" max="14846" width="18.7109375" style="48" customWidth="1"/>
    <col min="14847" max="15092" width="9.140625" style="48"/>
    <col min="15093" max="15093" width="12.7109375" style="48" customWidth="1"/>
    <col min="15094" max="15094" width="22.85546875" style="48" customWidth="1"/>
    <col min="15095" max="15095" width="17.42578125" style="48" customWidth="1"/>
    <col min="15096" max="15096" width="17.28515625" style="48" customWidth="1"/>
    <col min="15097" max="15097" width="18.28515625" style="48" customWidth="1"/>
    <col min="15098" max="15098" width="12.5703125" style="48" customWidth="1"/>
    <col min="15099" max="15099" width="15.140625" style="48" customWidth="1"/>
    <col min="15100" max="15100" width="9.140625" style="48" customWidth="1"/>
    <col min="15101" max="15101" width="11.42578125" style="48" customWidth="1"/>
    <col min="15102" max="15102" width="18.7109375" style="48" customWidth="1"/>
    <col min="15103" max="15348" width="9.140625" style="48"/>
    <col min="15349" max="15349" width="12.7109375" style="48" customWidth="1"/>
    <col min="15350" max="15350" width="22.85546875" style="48" customWidth="1"/>
    <col min="15351" max="15351" width="17.42578125" style="48" customWidth="1"/>
    <col min="15352" max="15352" width="17.28515625" style="48" customWidth="1"/>
    <col min="15353" max="15353" width="18.28515625" style="48" customWidth="1"/>
    <col min="15354" max="15354" width="12.5703125" style="48" customWidth="1"/>
    <col min="15355" max="15355" width="15.140625" style="48" customWidth="1"/>
    <col min="15356" max="15356" width="9.140625" style="48" customWidth="1"/>
    <col min="15357" max="15357" width="11.42578125" style="48" customWidth="1"/>
    <col min="15358" max="15358" width="18.7109375" style="48" customWidth="1"/>
    <col min="15359" max="15604" width="9.140625" style="48"/>
    <col min="15605" max="15605" width="12.7109375" style="48" customWidth="1"/>
    <col min="15606" max="15606" width="22.85546875" style="48" customWidth="1"/>
    <col min="15607" max="15607" width="17.42578125" style="48" customWidth="1"/>
    <col min="15608" max="15608" width="17.28515625" style="48" customWidth="1"/>
    <col min="15609" max="15609" width="18.28515625" style="48" customWidth="1"/>
    <col min="15610" max="15610" width="12.5703125" style="48" customWidth="1"/>
    <col min="15611" max="15611" width="15.140625" style="48" customWidth="1"/>
    <col min="15612" max="15612" width="9.140625" style="48" customWidth="1"/>
    <col min="15613" max="15613" width="11.42578125" style="48" customWidth="1"/>
    <col min="15614" max="15614" width="18.7109375" style="48" customWidth="1"/>
    <col min="15615" max="15860" width="9.140625" style="48"/>
    <col min="15861" max="15861" width="12.7109375" style="48" customWidth="1"/>
    <col min="15862" max="15862" width="22.85546875" style="48" customWidth="1"/>
    <col min="15863" max="15863" width="17.42578125" style="48" customWidth="1"/>
    <col min="15864" max="15864" width="17.28515625" style="48" customWidth="1"/>
    <col min="15865" max="15865" width="18.28515625" style="48" customWidth="1"/>
    <col min="15866" max="15866" width="12.5703125" style="48" customWidth="1"/>
    <col min="15867" max="15867" width="15.140625" style="48" customWidth="1"/>
    <col min="15868" max="15868" width="9.140625" style="48" customWidth="1"/>
    <col min="15869" max="15869" width="11.42578125" style="48" customWidth="1"/>
    <col min="15870" max="15870" width="18.7109375" style="48" customWidth="1"/>
    <col min="15871" max="16116" width="9.140625" style="48"/>
    <col min="16117" max="16117" width="12.7109375" style="48" customWidth="1"/>
    <col min="16118" max="16118" width="22.85546875" style="48" customWidth="1"/>
    <col min="16119" max="16119" width="17.42578125" style="48" customWidth="1"/>
    <col min="16120" max="16120" width="17.28515625" style="48" customWidth="1"/>
    <col min="16121" max="16121" width="18.28515625" style="48" customWidth="1"/>
    <col min="16122" max="16122" width="12.5703125" style="48" customWidth="1"/>
    <col min="16123" max="16123" width="15.140625" style="48" customWidth="1"/>
    <col min="16124" max="16124" width="9.140625" style="48" customWidth="1"/>
    <col min="16125" max="16125" width="11.42578125" style="48" customWidth="1"/>
    <col min="16126" max="16126" width="18.7109375" style="48" customWidth="1"/>
    <col min="16127" max="16384" width="9.140625" style="48"/>
  </cols>
  <sheetData>
    <row r="1" spans="1:9" x14ac:dyDescent="0.2">
      <c r="A1" s="48" t="s">
        <v>87</v>
      </c>
      <c r="B1" s="49"/>
      <c r="C1" s="48" t="s">
        <v>393</v>
      </c>
      <c r="D1" s="50"/>
      <c r="E1" s="50"/>
      <c r="F1" s="50"/>
      <c r="G1" s="50"/>
      <c r="H1" s="50"/>
    </row>
    <row r="2" spans="1:9" x14ac:dyDescent="0.2">
      <c r="A2" s="48" t="s">
        <v>88</v>
      </c>
      <c r="B2" s="49"/>
      <c r="D2" s="50"/>
      <c r="E2" s="50"/>
      <c r="F2" s="50"/>
      <c r="G2" s="50"/>
      <c r="H2" s="50"/>
    </row>
    <row r="3" spans="1:9" x14ac:dyDescent="0.2">
      <c r="A3" s="48" t="s">
        <v>89</v>
      </c>
      <c r="B3" s="49"/>
      <c r="D3" s="50"/>
      <c r="E3" s="50"/>
      <c r="F3" s="50"/>
      <c r="G3" s="50"/>
      <c r="H3" s="50"/>
    </row>
    <row r="4" spans="1:9" x14ac:dyDescent="0.2">
      <c r="A4" s="48" t="s">
        <v>90</v>
      </c>
      <c r="B4" s="49"/>
      <c r="D4" s="50"/>
      <c r="E4" s="50"/>
      <c r="F4" s="50"/>
      <c r="G4" s="50"/>
      <c r="H4" s="50"/>
    </row>
    <row r="5" spans="1:9" x14ac:dyDescent="0.2">
      <c r="A5" s="48" t="s">
        <v>91</v>
      </c>
      <c r="B5" s="49"/>
      <c r="D5" s="50"/>
      <c r="E5" s="50"/>
      <c r="F5" s="50"/>
      <c r="G5" s="50"/>
      <c r="H5" s="50"/>
    </row>
    <row r="6" spans="1:9" x14ac:dyDescent="0.2">
      <c r="A6" s="1" t="s">
        <v>320</v>
      </c>
      <c r="B6" s="49"/>
      <c r="D6" s="50"/>
      <c r="E6" s="50"/>
      <c r="F6" s="50"/>
      <c r="G6" s="50"/>
      <c r="H6" s="50"/>
    </row>
    <row r="7" spans="1:9" x14ac:dyDescent="0.2">
      <c r="B7" s="49"/>
      <c r="D7" s="50"/>
      <c r="E7" s="50"/>
      <c r="F7" s="50"/>
      <c r="G7" s="50"/>
      <c r="H7" s="50"/>
    </row>
    <row r="8" spans="1:9" x14ac:dyDescent="0.2">
      <c r="B8" s="49"/>
      <c r="D8" s="50"/>
      <c r="E8" s="50"/>
      <c r="F8" s="50"/>
      <c r="G8" s="50"/>
      <c r="H8" s="50"/>
    </row>
    <row r="9" spans="1:9" x14ac:dyDescent="0.2">
      <c r="B9" s="49"/>
      <c r="D9" s="50"/>
      <c r="E9" s="50"/>
      <c r="F9" s="50"/>
      <c r="G9" s="50"/>
      <c r="H9" s="50"/>
    </row>
    <row r="10" spans="1:9" x14ac:dyDescent="0.2">
      <c r="A10" s="180" t="s">
        <v>389</v>
      </c>
      <c r="B10" s="180"/>
      <c r="C10" s="180"/>
      <c r="D10" s="180"/>
      <c r="E10" s="180"/>
      <c r="F10" s="180"/>
      <c r="G10" s="180"/>
      <c r="H10" s="180"/>
    </row>
    <row r="11" spans="1:9" x14ac:dyDescent="0.2">
      <c r="A11" s="180" t="s">
        <v>911</v>
      </c>
      <c r="B11" s="180"/>
      <c r="C11" s="180"/>
      <c r="D11" s="180"/>
      <c r="E11" s="180"/>
      <c r="F11" s="180"/>
      <c r="G11" s="180"/>
      <c r="H11" s="180"/>
    </row>
    <row r="12" spans="1:9" x14ac:dyDescent="0.2">
      <c r="A12" s="164"/>
      <c r="B12" s="49"/>
      <c r="C12" s="164"/>
      <c r="D12" s="51"/>
      <c r="E12" s="51"/>
      <c r="F12" s="51"/>
      <c r="G12" s="51"/>
      <c r="H12" s="51"/>
      <c r="I12" s="164"/>
    </row>
    <row r="13" spans="1:9" x14ac:dyDescent="0.2">
      <c r="A13" s="164"/>
      <c r="B13" s="49"/>
      <c r="C13" s="164"/>
      <c r="D13" s="51"/>
      <c r="E13" s="51"/>
      <c r="F13" s="51"/>
      <c r="G13" s="51"/>
      <c r="H13" s="51"/>
      <c r="I13" s="164"/>
    </row>
    <row r="14" spans="1:9" ht="89.25" customHeight="1" x14ac:dyDescent="0.2">
      <c r="A14" s="52" t="s">
        <v>388</v>
      </c>
      <c r="B14" s="52" t="s">
        <v>387</v>
      </c>
      <c r="C14" s="52" t="s">
        <v>348</v>
      </c>
      <c r="D14" s="53" t="s">
        <v>386</v>
      </c>
      <c r="E14" s="53" t="s">
        <v>434</v>
      </c>
      <c r="F14" s="53" t="s">
        <v>385</v>
      </c>
      <c r="G14" s="53" t="s">
        <v>435</v>
      </c>
      <c r="H14" s="53" t="s">
        <v>436</v>
      </c>
      <c r="I14" s="52" t="s">
        <v>437</v>
      </c>
    </row>
    <row r="15" spans="1:9" x14ac:dyDescent="0.2">
      <c r="A15" s="54">
        <v>1</v>
      </c>
      <c r="B15" s="52">
        <v>2</v>
      </c>
      <c r="C15" s="54">
        <v>3</v>
      </c>
      <c r="D15" s="55">
        <v>4</v>
      </c>
      <c r="E15" s="55">
        <v>5</v>
      </c>
      <c r="F15" s="55">
        <v>6</v>
      </c>
      <c r="G15" s="55">
        <v>7</v>
      </c>
      <c r="H15" s="55">
        <v>8</v>
      </c>
      <c r="I15" s="55">
        <v>9</v>
      </c>
    </row>
    <row r="16" spans="1:9" x14ac:dyDescent="0.2">
      <c r="A16" s="56">
        <v>45930</v>
      </c>
      <c r="B16" s="57" t="s">
        <v>384</v>
      </c>
      <c r="C16" s="58">
        <v>7759555.7993999999</v>
      </c>
      <c r="D16" s="58">
        <v>6383113.1063999999</v>
      </c>
      <c r="E16" s="58"/>
      <c r="F16" s="58"/>
      <c r="G16" s="58">
        <v>1347347.1564000002</v>
      </c>
      <c r="H16" s="58">
        <v>-1376442.693</v>
      </c>
      <c r="I16" s="58">
        <v>0</v>
      </c>
    </row>
    <row r="17" spans="1:9" x14ac:dyDescent="0.2">
      <c r="A17" s="56">
        <v>45930</v>
      </c>
      <c r="B17" s="57" t="s">
        <v>383</v>
      </c>
      <c r="C17" s="58">
        <v>1119335.9583999999</v>
      </c>
      <c r="D17" s="58">
        <v>1024548.9144</v>
      </c>
      <c r="E17" s="58"/>
      <c r="F17" s="58"/>
      <c r="G17" s="58">
        <v>105600.84870000009</v>
      </c>
      <c r="H17" s="58">
        <v>-94787.043999999994</v>
      </c>
      <c r="I17" s="58">
        <v>0</v>
      </c>
    </row>
    <row r="18" spans="1:9" x14ac:dyDescent="0.2">
      <c r="A18" s="56">
        <v>45930</v>
      </c>
      <c r="B18" s="57" t="s">
        <v>382</v>
      </c>
      <c r="C18" s="58">
        <v>8132448.0192</v>
      </c>
      <c r="D18" s="58">
        <v>8506779.2127999999</v>
      </c>
      <c r="E18" s="58"/>
      <c r="F18" s="58"/>
      <c r="G18" s="58">
        <v>4362398.1408000002</v>
      </c>
      <c r="H18" s="58">
        <v>374331.1936</v>
      </c>
      <c r="I18" s="58">
        <v>0</v>
      </c>
    </row>
    <row r="19" spans="1:9" x14ac:dyDescent="0.2">
      <c r="A19" s="56">
        <v>45930</v>
      </c>
      <c r="B19" s="57" t="s">
        <v>381</v>
      </c>
      <c r="C19" s="58">
        <v>389138.63309999998</v>
      </c>
      <c r="D19" s="58">
        <v>318151.48609999998</v>
      </c>
      <c r="E19" s="58"/>
      <c r="F19" s="58"/>
      <c r="G19" s="58">
        <v>-327186.21389999997</v>
      </c>
      <c r="H19" s="58">
        <v>-70987.146999999997</v>
      </c>
      <c r="I19" s="58">
        <v>0</v>
      </c>
    </row>
    <row r="20" spans="1:9" x14ac:dyDescent="0.2">
      <c r="A20" s="56">
        <v>45930</v>
      </c>
      <c r="B20" s="57" t="s">
        <v>380</v>
      </c>
      <c r="C20" s="58">
        <v>0</v>
      </c>
      <c r="D20" s="58">
        <v>0</v>
      </c>
      <c r="E20" s="58"/>
      <c r="F20" s="58"/>
      <c r="G20" s="58">
        <v>0</v>
      </c>
      <c r="H20" s="58">
        <v>0</v>
      </c>
      <c r="I20" s="58">
        <v>0</v>
      </c>
    </row>
    <row r="21" spans="1:9" x14ac:dyDescent="0.2">
      <c r="A21" s="56">
        <v>45930</v>
      </c>
      <c r="B21" s="57" t="s">
        <v>379</v>
      </c>
      <c r="C21" s="58">
        <v>9414329.9436000008</v>
      </c>
      <c r="D21" s="58">
        <v>8637536.932</v>
      </c>
      <c r="E21" s="58"/>
      <c r="F21" s="58"/>
      <c r="G21" s="58">
        <v>1039090.6692000005</v>
      </c>
      <c r="H21" s="58">
        <v>-776793.01159999997</v>
      </c>
      <c r="I21" s="58">
        <v>0</v>
      </c>
    </row>
    <row r="22" spans="1:9" x14ac:dyDescent="0.2">
      <c r="A22" s="56">
        <v>45930</v>
      </c>
      <c r="B22" s="57" t="s">
        <v>886</v>
      </c>
      <c r="C22" s="58">
        <v>306717.71326500998</v>
      </c>
      <c r="D22" s="58">
        <v>716209.55218999996</v>
      </c>
      <c r="E22" s="58"/>
      <c r="F22" s="58"/>
      <c r="G22" s="58">
        <v>439010.67230887996</v>
      </c>
      <c r="H22" s="58">
        <v>377447.02369</v>
      </c>
      <c r="I22" s="58">
        <v>0</v>
      </c>
    </row>
    <row r="23" spans="1:9" x14ac:dyDescent="0.2">
      <c r="A23" s="56">
        <v>45930</v>
      </c>
      <c r="B23" s="57" t="s">
        <v>378</v>
      </c>
      <c r="C23" s="58">
        <v>74736.341767799997</v>
      </c>
      <c r="D23" s="58">
        <v>124006.60536</v>
      </c>
      <c r="E23" s="58"/>
      <c r="F23" s="58"/>
      <c r="G23" s="58">
        <v>-144744.04169242</v>
      </c>
      <c r="H23" s="58">
        <v>18258.64128</v>
      </c>
      <c r="I23" s="58">
        <v>0</v>
      </c>
    </row>
    <row r="24" spans="1:9" x14ac:dyDescent="0.2">
      <c r="A24" s="56">
        <v>45930</v>
      </c>
      <c r="B24" s="57" t="s">
        <v>377</v>
      </c>
      <c r="C24" s="58">
        <v>77568.217799999999</v>
      </c>
      <c r="D24" s="58">
        <v>78859.065600000002</v>
      </c>
      <c r="E24" s="58"/>
      <c r="F24" s="58"/>
      <c r="G24" s="58">
        <v>-140585.06040000002</v>
      </c>
      <c r="H24" s="58">
        <v>1290.8478</v>
      </c>
      <c r="I24" s="58">
        <v>0</v>
      </c>
    </row>
    <row r="25" spans="1:9" x14ac:dyDescent="0.2">
      <c r="A25" s="56">
        <v>45930</v>
      </c>
      <c r="B25" s="57" t="s">
        <v>376</v>
      </c>
      <c r="C25" s="58">
        <v>575274.99030855997</v>
      </c>
      <c r="D25" s="58">
        <v>533514.49149123998</v>
      </c>
      <c r="E25" s="58"/>
      <c r="F25" s="58"/>
      <c r="G25" s="58">
        <v>-449431.20642240997</v>
      </c>
      <c r="H25" s="58">
        <v>-41760.498817320004</v>
      </c>
      <c r="I25" s="58">
        <v>0</v>
      </c>
    </row>
    <row r="26" spans="1:9" x14ac:dyDescent="0.2">
      <c r="A26" s="56">
        <v>45930</v>
      </c>
      <c r="B26" s="57" t="s">
        <v>375</v>
      </c>
      <c r="C26" s="58">
        <v>380266.15941000002</v>
      </c>
      <c r="D26" s="58">
        <v>347155.91334000003</v>
      </c>
      <c r="E26" s="58"/>
      <c r="F26" s="58"/>
      <c r="G26" s="58">
        <v>-252841.87907999998</v>
      </c>
      <c r="H26" s="58">
        <v>-33110.246070000001</v>
      </c>
      <c r="I26" s="58">
        <v>0</v>
      </c>
    </row>
    <row r="27" spans="1:9" x14ac:dyDescent="0.2">
      <c r="A27" s="56">
        <v>45930</v>
      </c>
      <c r="B27" s="57" t="s">
        <v>374</v>
      </c>
      <c r="C27" s="58">
        <v>218902.9087224</v>
      </c>
      <c r="D27" s="58">
        <v>226081.66538759999</v>
      </c>
      <c r="E27" s="58"/>
      <c r="F27" s="58"/>
      <c r="G27" s="58">
        <v>-273551.34099288419</v>
      </c>
      <c r="H27" s="58">
        <v>7178.7566651999996</v>
      </c>
      <c r="I27" s="58">
        <v>0</v>
      </c>
    </row>
    <row r="28" spans="1:9" x14ac:dyDescent="0.2">
      <c r="A28" s="56">
        <v>45930</v>
      </c>
      <c r="B28" s="57" t="s">
        <v>373</v>
      </c>
      <c r="C28" s="58">
        <v>628118.71615999995</v>
      </c>
      <c r="D28" s="58">
        <v>733076.37728000002</v>
      </c>
      <c r="E28" s="58"/>
      <c r="F28" s="58"/>
      <c r="G28" s="58">
        <v>-73067.187987799989</v>
      </c>
      <c r="H28" s="58">
        <v>104957.66112</v>
      </c>
      <c r="I28" s="58">
        <v>0</v>
      </c>
    </row>
    <row r="29" spans="1:9" x14ac:dyDescent="0.2">
      <c r="A29" s="56">
        <v>45930</v>
      </c>
      <c r="B29" s="57" t="s">
        <v>372</v>
      </c>
      <c r="C29" s="58">
        <v>1031297.032854</v>
      </c>
      <c r="D29" s="58">
        <v>1245642.3100439999</v>
      </c>
      <c r="E29" s="58"/>
      <c r="F29" s="58"/>
      <c r="G29" s="58">
        <v>546144.79570199992</v>
      </c>
      <c r="H29" s="58">
        <v>214345.27718999999</v>
      </c>
      <c r="I29" s="58">
        <v>0</v>
      </c>
    </row>
    <row r="30" spans="1:9" x14ac:dyDescent="0.2">
      <c r="A30" s="56">
        <v>45930</v>
      </c>
      <c r="B30" s="57" t="s">
        <v>413</v>
      </c>
      <c r="C30" s="58">
        <v>176935.13886499999</v>
      </c>
      <c r="D30" s="58">
        <v>183202.5961</v>
      </c>
      <c r="E30" s="58"/>
      <c r="F30" s="58"/>
      <c r="G30" s="58">
        <v>-7832.1106526627045</v>
      </c>
      <c r="H30" s="58">
        <v>6267.4572349999999</v>
      </c>
      <c r="I30" s="58">
        <v>0</v>
      </c>
    </row>
    <row r="31" spans="1:9" x14ac:dyDescent="0.2">
      <c r="A31" s="56">
        <v>45930</v>
      </c>
      <c r="B31" s="57" t="s">
        <v>391</v>
      </c>
      <c r="C31" s="58">
        <v>463686.2677202</v>
      </c>
      <c r="D31" s="58">
        <v>478275.63198800001</v>
      </c>
      <c r="E31" s="58"/>
      <c r="F31" s="58"/>
      <c r="G31" s="58">
        <v>-143181.16071139998</v>
      </c>
      <c r="H31" s="58">
        <v>77134.751231999995</v>
      </c>
      <c r="I31" s="58">
        <v>0</v>
      </c>
    </row>
    <row r="32" spans="1:9" x14ac:dyDescent="0.2">
      <c r="A32" s="56">
        <v>45930</v>
      </c>
      <c r="B32" s="57" t="s">
        <v>371</v>
      </c>
      <c r="C32" s="58">
        <v>2945628.0363309998</v>
      </c>
      <c r="D32" s="58">
        <v>3167860.4718121998</v>
      </c>
      <c r="E32" s="58"/>
      <c r="F32" s="58"/>
      <c r="G32" s="58">
        <v>1348951.1673574001</v>
      </c>
      <c r="H32" s="58">
        <v>222232.43548119999</v>
      </c>
      <c r="I32" s="58">
        <v>0</v>
      </c>
    </row>
    <row r="33" spans="1:9" x14ac:dyDescent="0.2">
      <c r="A33" s="56">
        <v>45930</v>
      </c>
      <c r="B33" s="57" t="s">
        <v>370</v>
      </c>
      <c r="C33" s="58">
        <v>231306.23495000001</v>
      </c>
      <c r="D33" s="58">
        <v>249426.9999</v>
      </c>
      <c r="E33" s="58"/>
      <c r="F33" s="58"/>
      <c r="G33" s="58">
        <v>129436.8294</v>
      </c>
      <c r="H33" s="58">
        <v>18120.764950000001</v>
      </c>
      <c r="I33" s="58">
        <v>0</v>
      </c>
    </row>
    <row r="34" spans="1:9" x14ac:dyDescent="0.2">
      <c r="A34" s="56">
        <v>45930</v>
      </c>
      <c r="B34" s="57" t="s">
        <v>369</v>
      </c>
      <c r="C34" s="58">
        <v>0</v>
      </c>
      <c r="D34" s="58">
        <v>0</v>
      </c>
      <c r="E34" s="58"/>
      <c r="F34" s="58"/>
      <c r="G34" s="58">
        <v>0</v>
      </c>
      <c r="H34" s="58">
        <v>0</v>
      </c>
      <c r="I34" s="58">
        <v>0</v>
      </c>
    </row>
    <row r="35" spans="1:9" x14ac:dyDescent="0.2">
      <c r="A35" s="56">
        <v>45930</v>
      </c>
      <c r="B35" s="57" t="s">
        <v>368</v>
      </c>
      <c r="C35" s="58">
        <v>1037315.1178213099</v>
      </c>
      <c r="D35" s="58">
        <v>990512.95780663996</v>
      </c>
      <c r="E35" s="58"/>
      <c r="F35" s="58"/>
      <c r="G35" s="58">
        <v>114965.74345130002</v>
      </c>
      <c r="H35" s="58">
        <v>-49663.602341279999</v>
      </c>
      <c r="I35" s="58">
        <v>0</v>
      </c>
    </row>
    <row r="36" spans="1:9" x14ac:dyDescent="0.2">
      <c r="A36" s="56">
        <v>45930</v>
      </c>
      <c r="B36" s="57" t="s">
        <v>367</v>
      </c>
      <c r="C36" s="58">
        <v>52494.814429919999</v>
      </c>
      <c r="D36" s="58">
        <v>83894.973933800007</v>
      </c>
      <c r="E36" s="58"/>
      <c r="F36" s="58"/>
      <c r="G36" s="58">
        <v>-89741.792119559992</v>
      </c>
      <c r="H36" s="58">
        <v>42482.986800519997</v>
      </c>
      <c r="I36" s="58">
        <v>0</v>
      </c>
    </row>
    <row r="37" spans="1:9" x14ac:dyDescent="0.2">
      <c r="A37" s="56">
        <v>45930</v>
      </c>
      <c r="B37" s="57" t="s">
        <v>366</v>
      </c>
      <c r="C37" s="58">
        <v>1477507.3256250001</v>
      </c>
      <c r="D37" s="58">
        <v>1834813.01875</v>
      </c>
      <c r="E37" s="58"/>
      <c r="F37" s="58"/>
      <c r="G37" s="58">
        <v>992730.41225000005</v>
      </c>
      <c r="H37" s="58">
        <v>357305.69312499999</v>
      </c>
      <c r="I37" s="58">
        <v>0</v>
      </c>
    </row>
    <row r="38" spans="1:9" x14ac:dyDescent="0.2">
      <c r="A38" s="56">
        <v>45930</v>
      </c>
      <c r="B38" s="57" t="s">
        <v>365</v>
      </c>
      <c r="C38" s="58">
        <v>269057.1028079082</v>
      </c>
      <c r="D38" s="58">
        <v>647067.46111699997</v>
      </c>
      <c r="E38" s="58"/>
      <c r="F38" s="58"/>
      <c r="G38" s="58">
        <v>144743.44866359694</v>
      </c>
      <c r="H38" s="58">
        <v>340096.89082600002</v>
      </c>
      <c r="I38" s="58">
        <v>0</v>
      </c>
    </row>
    <row r="39" spans="1:9" x14ac:dyDescent="0.2">
      <c r="A39" s="56">
        <v>45930</v>
      </c>
      <c r="B39" s="57" t="s">
        <v>364</v>
      </c>
      <c r="C39" s="58">
        <v>282523.464605232</v>
      </c>
      <c r="D39" s="58">
        <v>505634.56426999997</v>
      </c>
      <c r="E39" s="58"/>
      <c r="F39" s="58"/>
      <c r="G39" s="58">
        <v>-7647.3464441264805</v>
      </c>
      <c r="H39" s="58">
        <v>182115.93246000001</v>
      </c>
      <c r="I39" s="58">
        <v>0</v>
      </c>
    </row>
    <row r="40" spans="1:9" x14ac:dyDescent="0.2">
      <c r="A40" s="56">
        <v>45930</v>
      </c>
      <c r="B40" s="57" t="s">
        <v>363</v>
      </c>
      <c r="C40" s="58">
        <v>2070474.7937628001</v>
      </c>
      <c r="D40" s="58">
        <v>1543620.1358050001</v>
      </c>
      <c r="E40" s="58"/>
      <c r="F40" s="58"/>
      <c r="G40" s="58">
        <v>-362996.44080434996</v>
      </c>
      <c r="H40" s="58">
        <v>-392236.95690300001</v>
      </c>
      <c r="I40" s="58">
        <v>0</v>
      </c>
    </row>
    <row r="41" spans="1:9" x14ac:dyDescent="0.2">
      <c r="A41" s="56">
        <v>45930</v>
      </c>
      <c r="B41" s="57" t="s">
        <v>907</v>
      </c>
      <c r="C41" s="58">
        <v>996991.84640000004</v>
      </c>
      <c r="D41" s="58">
        <v>968963.60310199996</v>
      </c>
      <c r="E41" s="58"/>
      <c r="F41" s="58"/>
      <c r="G41" s="58">
        <v>-28028.243298000001</v>
      </c>
      <c r="H41" s="58">
        <v>-29389.004897999999</v>
      </c>
      <c r="I41" s="58">
        <v>0</v>
      </c>
    </row>
    <row r="42" spans="1:9" x14ac:dyDescent="0.2">
      <c r="A42" s="56">
        <v>45930</v>
      </c>
      <c r="B42" s="57" t="s">
        <v>859</v>
      </c>
      <c r="C42" s="58">
        <v>739760.26941459998</v>
      </c>
      <c r="D42" s="58">
        <v>670130.00697500003</v>
      </c>
      <c r="E42" s="58"/>
      <c r="F42" s="58"/>
      <c r="G42" s="58">
        <v>-69630.262439600003</v>
      </c>
      <c r="H42" s="58">
        <v>2142.3539169999999</v>
      </c>
      <c r="I42" s="58">
        <v>0</v>
      </c>
    </row>
    <row r="43" spans="1:9" x14ac:dyDescent="0.2">
      <c r="A43" s="56">
        <v>45930</v>
      </c>
      <c r="B43" s="57" t="s">
        <v>860</v>
      </c>
      <c r="C43" s="58">
        <v>490488.44617020001</v>
      </c>
      <c r="D43" s="58">
        <v>445027.35360600002</v>
      </c>
      <c r="E43" s="58"/>
      <c r="F43" s="58"/>
      <c r="G43" s="58">
        <v>-48305.132753999998</v>
      </c>
      <c r="H43" s="58">
        <v>-21547.999572000001</v>
      </c>
      <c r="I43" s="58">
        <v>0</v>
      </c>
    </row>
    <row r="44" spans="1:9" x14ac:dyDescent="0.2">
      <c r="A44" s="56">
        <v>45930</v>
      </c>
      <c r="B44" s="57" t="s">
        <v>362</v>
      </c>
      <c r="C44" s="58">
        <v>119507.9295592</v>
      </c>
      <c r="D44" s="58">
        <v>306736.49797999999</v>
      </c>
      <c r="E44" s="58"/>
      <c r="F44" s="58"/>
      <c r="G44" s="58">
        <v>55423.709477600001</v>
      </c>
      <c r="H44" s="58">
        <v>123426.0126</v>
      </c>
      <c r="I44" s="58">
        <v>0</v>
      </c>
    </row>
    <row r="45" spans="1:9" x14ac:dyDescent="0.2">
      <c r="A45" s="56">
        <v>45930</v>
      </c>
      <c r="B45" s="57" t="s">
        <v>361</v>
      </c>
      <c r="C45" s="58">
        <v>216607.93484830001</v>
      </c>
      <c r="D45" s="58">
        <v>239857.884486</v>
      </c>
      <c r="E45" s="58"/>
      <c r="F45" s="58"/>
      <c r="G45" s="58">
        <v>-95690.338914499996</v>
      </c>
      <c r="H45" s="58">
        <v>2125.6702169999999</v>
      </c>
      <c r="I45" s="58"/>
    </row>
    <row r="46" spans="1:9" x14ac:dyDescent="0.2">
      <c r="A46" s="56">
        <v>45930</v>
      </c>
      <c r="B46" s="57" t="s">
        <v>906</v>
      </c>
      <c r="C46" s="58">
        <v>1037346.17</v>
      </c>
      <c r="D46" s="58">
        <v>980952.18</v>
      </c>
      <c r="E46" s="58"/>
      <c r="F46" s="58"/>
      <c r="G46" s="58">
        <v>-53584.802637749999</v>
      </c>
      <c r="H46" s="58">
        <v>-53584.802637749999</v>
      </c>
      <c r="I46" s="58"/>
    </row>
    <row r="47" spans="1:9" x14ac:dyDescent="0.2">
      <c r="A47" s="56"/>
      <c r="B47" s="57" t="s">
        <v>360</v>
      </c>
      <c r="C47" s="58">
        <f>SUM(C16:C46)</f>
        <v>42715321.327298447</v>
      </c>
      <c r="D47" s="58">
        <f>SUM(D16:D46)</f>
        <v>42170651.970024474</v>
      </c>
      <c r="E47" s="58">
        <v>0</v>
      </c>
      <c r="F47" s="58">
        <v>0</v>
      </c>
      <c r="G47" s="58">
        <f>SUM(G16:G46)</f>
        <v>8057799.032459314</v>
      </c>
      <c r="H47" s="58">
        <f>SUM(H16:H46)</f>
        <v>-469042.65665042924</v>
      </c>
      <c r="I47" s="58"/>
    </row>
    <row r="48" spans="1:9" ht="15.95" customHeight="1" x14ac:dyDescent="0.2">
      <c r="A48" s="56"/>
      <c r="B48" s="57" t="s">
        <v>359</v>
      </c>
      <c r="C48" s="58"/>
      <c r="D48" s="58"/>
      <c r="E48" s="58"/>
      <c r="F48" s="58"/>
      <c r="G48" s="58"/>
      <c r="H48" s="58"/>
      <c r="I48" s="58"/>
    </row>
    <row r="49" spans="1:9" ht="15.95" customHeight="1" x14ac:dyDescent="0.2">
      <c r="A49" s="56"/>
      <c r="B49" s="57" t="s">
        <v>358</v>
      </c>
      <c r="C49" s="58"/>
      <c r="D49" s="58"/>
      <c r="E49" s="58"/>
      <c r="F49" s="58"/>
      <c r="G49" s="58"/>
      <c r="H49" s="58"/>
      <c r="I49" s="58"/>
    </row>
    <row r="50" spans="1:9" ht="15.95" customHeight="1" x14ac:dyDescent="0.2">
      <c r="A50" s="56">
        <v>45930</v>
      </c>
      <c r="B50" s="57" t="s">
        <v>357</v>
      </c>
      <c r="C50" s="58">
        <v>164482.68243964831</v>
      </c>
      <c r="D50" s="58">
        <v>164482.68243964831</v>
      </c>
      <c r="E50" s="58">
        <v>-328.47451179019998</v>
      </c>
      <c r="F50" s="58">
        <v>0</v>
      </c>
      <c r="G50" s="58">
        <v>0</v>
      </c>
      <c r="H50" s="58">
        <v>0</v>
      </c>
      <c r="I50" s="58">
        <v>0</v>
      </c>
    </row>
    <row r="51" spans="1:9" ht="15.95" customHeight="1" x14ac:dyDescent="0.2">
      <c r="A51" s="56">
        <v>45930</v>
      </c>
      <c r="B51" s="57" t="s">
        <v>392</v>
      </c>
      <c r="C51" s="58">
        <v>216860.4753335205</v>
      </c>
      <c r="D51" s="58">
        <v>216860.4753335205</v>
      </c>
      <c r="E51" s="58">
        <v>437.45240385760002</v>
      </c>
      <c r="F51" s="58">
        <v>0</v>
      </c>
      <c r="G51" s="58">
        <v>0</v>
      </c>
      <c r="H51" s="58">
        <v>0</v>
      </c>
      <c r="I51" s="58">
        <v>0</v>
      </c>
    </row>
    <row r="52" spans="1:9" ht="15.95" customHeight="1" x14ac:dyDescent="0.2">
      <c r="A52" s="56">
        <v>45930</v>
      </c>
      <c r="B52" s="57" t="s">
        <v>356</v>
      </c>
      <c r="C52" s="58">
        <v>346518.03680744272</v>
      </c>
      <c r="D52" s="58">
        <v>346518.03680744272</v>
      </c>
      <c r="E52" s="58">
        <v>-7265.6101726815996</v>
      </c>
      <c r="F52" s="58">
        <v>0</v>
      </c>
      <c r="G52" s="58">
        <v>0</v>
      </c>
      <c r="H52" s="58">
        <v>0</v>
      </c>
      <c r="I52" s="58">
        <v>0</v>
      </c>
    </row>
    <row r="53" spans="1:9" ht="15.95" customHeight="1" x14ac:dyDescent="0.2">
      <c r="A53" s="56">
        <v>45930</v>
      </c>
      <c r="B53" s="57" t="s">
        <v>355</v>
      </c>
      <c r="C53" s="58">
        <v>103919.76654575521</v>
      </c>
      <c r="D53" s="58">
        <v>103919.76654575521</v>
      </c>
      <c r="E53" s="58">
        <v>-159.4844270609</v>
      </c>
      <c r="F53" s="58">
        <v>0</v>
      </c>
      <c r="G53" s="58">
        <v>0</v>
      </c>
      <c r="H53" s="58">
        <v>0</v>
      </c>
      <c r="I53" s="58">
        <v>0</v>
      </c>
    </row>
    <row r="54" spans="1:9" ht="15.95" customHeight="1" x14ac:dyDescent="0.2">
      <c r="A54" s="56">
        <v>45930</v>
      </c>
      <c r="B54" s="57" t="s">
        <v>354</v>
      </c>
      <c r="C54" s="58">
        <v>544398.83959250071</v>
      </c>
      <c r="D54" s="58">
        <v>544398.83959250071</v>
      </c>
      <c r="E54" s="58">
        <v>48628.391663738701</v>
      </c>
      <c r="F54" s="58">
        <v>0</v>
      </c>
      <c r="G54" s="58">
        <v>0</v>
      </c>
      <c r="H54" s="58">
        <v>0</v>
      </c>
      <c r="I54" s="58">
        <v>0</v>
      </c>
    </row>
    <row r="55" spans="1:9" ht="15.95" customHeight="1" x14ac:dyDescent="0.2">
      <c r="A55" s="56"/>
      <c r="B55" s="57" t="s">
        <v>349</v>
      </c>
      <c r="C55" s="58">
        <v>1376179.8007188675</v>
      </c>
      <c r="D55" s="58">
        <v>1376179.8007188675</v>
      </c>
      <c r="E55" s="58">
        <v>41312.2749560636</v>
      </c>
      <c r="F55" s="58">
        <v>0</v>
      </c>
      <c r="G55" s="58">
        <v>0</v>
      </c>
      <c r="H55" s="58">
        <v>0</v>
      </c>
      <c r="I55" s="58"/>
    </row>
    <row r="56" spans="1:9" ht="15.95" customHeight="1" x14ac:dyDescent="0.2">
      <c r="A56" s="56"/>
      <c r="B56" s="57" t="s">
        <v>353</v>
      </c>
      <c r="C56" s="58"/>
      <c r="D56" s="58"/>
      <c r="E56" s="58"/>
      <c r="F56" s="58"/>
      <c r="G56" s="58"/>
      <c r="H56" s="58"/>
      <c r="I56" s="58"/>
    </row>
    <row r="57" spans="1:9" ht="15.95" customHeight="1" x14ac:dyDescent="0.2">
      <c r="A57" s="56"/>
      <c r="B57" s="57" t="s">
        <v>352</v>
      </c>
      <c r="C57" s="58"/>
      <c r="D57" s="58"/>
      <c r="E57" s="58"/>
      <c r="F57" s="58"/>
      <c r="G57" s="58"/>
      <c r="H57" s="58"/>
      <c r="I57" s="58"/>
    </row>
    <row r="58" spans="1:9" ht="15.95" customHeight="1" x14ac:dyDescent="0.2">
      <c r="A58" s="56"/>
      <c r="B58" s="57" t="s">
        <v>351</v>
      </c>
      <c r="C58" s="58"/>
      <c r="D58" s="58"/>
      <c r="E58" s="58"/>
      <c r="F58" s="58"/>
      <c r="G58" s="58"/>
      <c r="H58" s="58"/>
      <c r="I58" s="58"/>
    </row>
    <row r="59" spans="1:9" ht="15.95" customHeight="1" x14ac:dyDescent="0.2">
      <c r="A59" s="56"/>
      <c r="B59" s="59" t="s">
        <v>350</v>
      </c>
      <c r="C59" s="60">
        <f>C47+C55</f>
        <v>44091501.128017314</v>
      </c>
      <c r="D59" s="60">
        <f>D47+D55</f>
        <v>43546831.77074334</v>
      </c>
      <c r="E59" s="60">
        <f>E47+E55</f>
        <v>41312.2749560636</v>
      </c>
      <c r="F59" s="60">
        <v>0</v>
      </c>
      <c r="G59" s="60">
        <f>G47+G55</f>
        <v>8057799.032459314</v>
      </c>
      <c r="H59" s="60">
        <f>H47+H55</f>
        <v>-469042.65665042924</v>
      </c>
      <c r="I59" s="60">
        <v>0</v>
      </c>
    </row>
    <row r="60" spans="1:9" x14ac:dyDescent="0.2">
      <c r="C60" s="163"/>
      <c r="D60" s="163"/>
      <c r="E60" s="163"/>
      <c r="F60" s="163"/>
      <c r="G60" s="163"/>
      <c r="H60" s="163"/>
      <c r="I60" s="163"/>
    </row>
    <row r="62" spans="1:9" ht="34.5" customHeight="1" x14ac:dyDescent="0.2">
      <c r="A62" s="163" t="s">
        <v>83</v>
      </c>
      <c r="D62" s="164" t="s">
        <v>85</v>
      </c>
      <c r="F62" s="164" t="s">
        <v>84</v>
      </c>
      <c r="G62" s="164"/>
      <c r="H62" s="165" t="s">
        <v>86</v>
      </c>
    </row>
    <row r="63" spans="1:9" ht="27" customHeight="1" x14ac:dyDescent="0.2">
      <c r="A63" s="163" t="s">
        <v>908</v>
      </c>
      <c r="D63" s="61" t="s">
        <v>440</v>
      </c>
      <c r="H63" s="166" t="s">
        <v>339</v>
      </c>
    </row>
  </sheetData>
  <mergeCells count="2">
    <mergeCell ref="A10:H10"/>
    <mergeCell ref="A11:H11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L86"/>
  <sheetViews>
    <sheetView view="pageBreakPreview" topLeftCell="B16" zoomScaleNormal="100" zoomScaleSheetLayoutView="100" workbookViewId="0">
      <selection activeCell="O34" sqref="O34"/>
    </sheetView>
  </sheetViews>
  <sheetFormatPr defaultRowHeight="12.75" customHeight="1" x14ac:dyDescent="0.2"/>
  <cols>
    <col min="1" max="1" width="6" style="65" hidden="1" customWidth="1"/>
    <col min="2" max="2" width="7.5703125" style="65" customWidth="1"/>
    <col min="3" max="3" width="9.140625" style="65" customWidth="1"/>
    <col min="4" max="4" width="18.7109375" style="65" customWidth="1"/>
    <col min="5" max="7" width="9.140625" style="65" customWidth="1"/>
    <col min="8" max="8" width="11.28515625" style="65" customWidth="1"/>
    <col min="9" max="9" width="9.140625" style="65" customWidth="1"/>
    <col min="10" max="10" width="13.85546875" style="65" customWidth="1"/>
    <col min="11" max="11" width="10.85546875" style="65" customWidth="1"/>
    <col min="12" max="12" width="16.85546875" style="65" customWidth="1"/>
    <col min="13" max="13" width="10.28515625" style="65" customWidth="1"/>
    <col min="14" max="16384" width="9.140625" style="65"/>
  </cols>
  <sheetData>
    <row r="1" spans="2:12" x14ac:dyDescent="0.2">
      <c r="B1" s="48" t="s">
        <v>87</v>
      </c>
      <c r="E1" s="65" t="s">
        <v>393</v>
      </c>
    </row>
    <row r="2" spans="2:12" x14ac:dyDescent="0.2">
      <c r="B2" s="48" t="s">
        <v>88</v>
      </c>
    </row>
    <row r="3" spans="2:12" x14ac:dyDescent="0.2">
      <c r="B3" s="48" t="s">
        <v>89</v>
      </c>
    </row>
    <row r="4" spans="2:12" x14ac:dyDescent="0.2">
      <c r="B4" s="48" t="s">
        <v>90</v>
      </c>
    </row>
    <row r="5" spans="2:12" x14ac:dyDescent="0.2">
      <c r="B5" s="48" t="s">
        <v>91</v>
      </c>
    </row>
    <row r="6" spans="2:12" x14ac:dyDescent="0.2">
      <c r="B6" s="1" t="s">
        <v>320</v>
      </c>
    </row>
    <row r="9" spans="2:12" x14ac:dyDescent="0.2">
      <c r="B9" s="222" t="s">
        <v>861</v>
      </c>
      <c r="C9" s="222"/>
      <c r="D9" s="222"/>
      <c r="E9" s="222"/>
      <c r="F9" s="222"/>
      <c r="G9" s="222"/>
      <c r="H9" s="222"/>
      <c r="I9" s="222"/>
      <c r="J9" s="222"/>
      <c r="K9" s="222"/>
      <c r="L9" s="222"/>
    </row>
    <row r="10" spans="2:12" x14ac:dyDescent="0.2">
      <c r="B10" s="222" t="s">
        <v>897</v>
      </c>
      <c r="C10" s="222"/>
      <c r="D10" s="222"/>
      <c r="E10" s="222"/>
      <c r="F10" s="222"/>
      <c r="G10" s="222"/>
      <c r="H10" s="222"/>
      <c r="I10" s="222"/>
      <c r="J10" s="222"/>
      <c r="K10" s="222"/>
      <c r="L10" s="222"/>
    </row>
    <row r="12" spans="2:12" x14ac:dyDescent="0.2">
      <c r="B12" s="237" t="s">
        <v>862</v>
      </c>
      <c r="C12" s="237"/>
      <c r="D12" s="237"/>
      <c r="E12" s="237"/>
      <c r="F12" s="237"/>
      <c r="G12" s="237"/>
      <c r="H12" s="237"/>
      <c r="I12" s="237"/>
      <c r="J12" s="237"/>
      <c r="K12" s="237"/>
      <c r="L12" s="237"/>
    </row>
    <row r="14" spans="2:12" ht="40.5" customHeight="1" x14ac:dyDescent="0.2">
      <c r="B14" s="152" t="s">
        <v>863</v>
      </c>
      <c r="C14" s="229" t="s">
        <v>864</v>
      </c>
      <c r="D14" s="230"/>
      <c r="E14" s="229" t="s">
        <v>445</v>
      </c>
      <c r="F14" s="230"/>
      <c r="G14" s="229" t="s">
        <v>865</v>
      </c>
      <c r="H14" s="230"/>
      <c r="I14" s="229" t="s">
        <v>866</v>
      </c>
      <c r="J14" s="230"/>
      <c r="K14" s="229" t="s">
        <v>867</v>
      </c>
      <c r="L14" s="230"/>
    </row>
    <row r="15" spans="2:12" ht="10.5" customHeight="1" x14ac:dyDescent="0.2">
      <c r="B15" s="151">
        <v>1</v>
      </c>
      <c r="C15" s="223">
        <v>2</v>
      </c>
      <c r="D15" s="224"/>
      <c r="E15" s="223">
        <v>3</v>
      </c>
      <c r="F15" s="224"/>
      <c r="G15" s="223">
        <v>4</v>
      </c>
      <c r="H15" s="224"/>
      <c r="I15" s="223">
        <v>5</v>
      </c>
      <c r="J15" s="224"/>
      <c r="K15" s="223">
        <v>6</v>
      </c>
      <c r="L15" s="224"/>
    </row>
    <row r="16" spans="2:12" x14ac:dyDescent="0.2">
      <c r="B16" s="151" t="s">
        <v>343</v>
      </c>
      <c r="C16" s="231"/>
      <c r="D16" s="232"/>
      <c r="E16" s="227"/>
      <c r="F16" s="228"/>
      <c r="G16" s="225"/>
      <c r="H16" s="226"/>
      <c r="I16" s="225"/>
      <c r="J16" s="226"/>
      <c r="K16" s="225"/>
      <c r="L16" s="226"/>
    </row>
    <row r="17" spans="2:12" x14ac:dyDescent="0.2">
      <c r="B17" s="153"/>
      <c r="C17" s="231" t="s">
        <v>817</v>
      </c>
      <c r="D17" s="232"/>
      <c r="E17" s="227"/>
      <c r="F17" s="228"/>
      <c r="G17" s="225"/>
      <c r="H17" s="226"/>
      <c r="I17" s="225"/>
      <c r="J17" s="226"/>
      <c r="K17" s="225"/>
      <c r="L17" s="226"/>
    </row>
    <row r="18" spans="2:12" x14ac:dyDescent="0.2">
      <c r="C18" s="160"/>
      <c r="D18" s="160"/>
      <c r="E18" s="160"/>
      <c r="F18" s="160"/>
      <c r="G18" s="160"/>
      <c r="H18" s="160"/>
      <c r="I18" s="160"/>
      <c r="J18" s="160"/>
      <c r="K18" s="160"/>
      <c r="L18" s="160"/>
    </row>
    <row r="19" spans="2:12" x14ac:dyDescent="0.2">
      <c r="B19" s="237" t="s">
        <v>898</v>
      </c>
      <c r="C19" s="237"/>
      <c r="D19" s="237"/>
      <c r="E19" s="237"/>
      <c r="F19" s="237"/>
      <c r="G19" s="237"/>
      <c r="H19" s="237"/>
      <c r="I19" s="237"/>
      <c r="J19" s="237"/>
      <c r="K19" s="237"/>
      <c r="L19" s="237"/>
    </row>
    <row r="20" spans="2:12" x14ac:dyDescent="0.2">
      <c r="B20" s="161"/>
      <c r="C20" s="161"/>
      <c r="D20" s="161"/>
      <c r="E20" s="161"/>
      <c r="F20" s="161"/>
      <c r="G20" s="161"/>
      <c r="H20" s="161"/>
      <c r="I20" s="161"/>
      <c r="J20" s="161"/>
      <c r="K20" s="161"/>
      <c r="L20" s="161"/>
    </row>
    <row r="21" spans="2:12" x14ac:dyDescent="0.2">
      <c r="B21" s="231" t="s">
        <v>868</v>
      </c>
      <c r="C21" s="236"/>
      <c r="D21" s="236"/>
      <c r="E21" s="236"/>
      <c r="F21" s="236"/>
      <c r="G21" s="236"/>
      <c r="H21" s="236"/>
      <c r="I21" s="236"/>
      <c r="J21" s="232"/>
    </row>
    <row r="22" spans="2:12" ht="27.75" customHeight="1" x14ac:dyDescent="0.2">
      <c r="B22" s="152" t="s">
        <v>863</v>
      </c>
      <c r="C22" s="229" t="s">
        <v>864</v>
      </c>
      <c r="D22" s="230"/>
      <c r="E22" s="229" t="s">
        <v>869</v>
      </c>
      <c r="F22" s="230"/>
      <c r="G22" s="229" t="s">
        <v>870</v>
      </c>
      <c r="H22" s="230"/>
      <c r="I22" s="229" t="s">
        <v>871</v>
      </c>
      <c r="J22" s="230"/>
    </row>
    <row r="23" spans="2:12" ht="10.5" customHeight="1" x14ac:dyDescent="0.2">
      <c r="B23" s="151">
        <v>1</v>
      </c>
      <c r="C23" s="223">
        <v>2</v>
      </c>
      <c r="D23" s="224"/>
      <c r="E23" s="223">
        <v>3</v>
      </c>
      <c r="F23" s="224"/>
      <c r="G23" s="223">
        <v>4</v>
      </c>
      <c r="H23" s="224"/>
      <c r="I23" s="223">
        <v>5</v>
      </c>
      <c r="J23" s="224"/>
    </row>
    <row r="24" spans="2:12" x14ac:dyDescent="0.2">
      <c r="B24" s="151" t="s">
        <v>343</v>
      </c>
      <c r="C24" s="231"/>
      <c r="D24" s="232"/>
      <c r="E24" s="227"/>
      <c r="F24" s="228"/>
      <c r="G24" s="231"/>
      <c r="H24" s="232"/>
      <c r="I24" s="225"/>
      <c r="J24" s="226"/>
    </row>
    <row r="25" spans="2:12" x14ac:dyDescent="0.2">
      <c r="B25" s="151"/>
      <c r="C25" s="242" t="s">
        <v>872</v>
      </c>
      <c r="D25" s="243"/>
      <c r="E25" s="227"/>
      <c r="F25" s="228"/>
      <c r="G25" s="231"/>
      <c r="H25" s="232"/>
      <c r="I25" s="225"/>
      <c r="J25" s="226"/>
    </row>
    <row r="26" spans="2:12" x14ac:dyDescent="0.2">
      <c r="B26" s="231" t="s">
        <v>873</v>
      </c>
      <c r="C26" s="236"/>
      <c r="D26" s="236"/>
      <c r="E26" s="236"/>
      <c r="F26" s="236"/>
      <c r="G26" s="236"/>
      <c r="H26" s="236"/>
      <c r="I26" s="236"/>
      <c r="J26" s="232"/>
    </row>
    <row r="27" spans="2:12" ht="24.75" customHeight="1" x14ac:dyDescent="0.2">
      <c r="B27" s="152" t="s">
        <v>863</v>
      </c>
      <c r="C27" s="229" t="s">
        <v>864</v>
      </c>
      <c r="D27" s="230"/>
      <c r="E27" s="229" t="s">
        <v>874</v>
      </c>
      <c r="F27" s="230"/>
      <c r="G27" s="229" t="s">
        <v>875</v>
      </c>
      <c r="H27" s="230"/>
      <c r="I27" s="229" t="s">
        <v>876</v>
      </c>
      <c r="J27" s="230"/>
    </row>
    <row r="28" spans="2:12" x14ac:dyDescent="0.2">
      <c r="B28" s="151" t="s">
        <v>343</v>
      </c>
      <c r="C28" s="231"/>
      <c r="D28" s="232"/>
      <c r="E28" s="225"/>
      <c r="F28" s="226"/>
      <c r="G28" s="223"/>
      <c r="H28" s="224"/>
      <c r="I28" s="225"/>
      <c r="J28" s="226"/>
    </row>
    <row r="29" spans="2:12" x14ac:dyDescent="0.2">
      <c r="B29" s="151"/>
      <c r="C29" s="242" t="s">
        <v>877</v>
      </c>
      <c r="D29" s="243"/>
      <c r="E29" s="225"/>
      <c r="F29" s="226"/>
      <c r="G29" s="223"/>
      <c r="H29" s="224"/>
      <c r="I29" s="225"/>
      <c r="J29" s="226"/>
    </row>
    <row r="30" spans="2:12" x14ac:dyDescent="0.2">
      <c r="B30" s="231" t="s">
        <v>878</v>
      </c>
      <c r="C30" s="236"/>
      <c r="D30" s="232"/>
      <c r="E30" s="225"/>
      <c r="F30" s="226"/>
      <c r="G30" s="223"/>
      <c r="H30" s="224"/>
      <c r="I30" s="225"/>
      <c r="J30" s="226"/>
    </row>
    <row r="31" spans="2:12" ht="27" customHeight="1" x14ac:dyDescent="0.2"/>
    <row r="32" spans="2:12" x14ac:dyDescent="0.2">
      <c r="B32" s="237" t="s">
        <v>899</v>
      </c>
      <c r="C32" s="237"/>
      <c r="D32" s="237"/>
      <c r="E32" s="237"/>
      <c r="F32" s="237"/>
      <c r="G32" s="237"/>
      <c r="H32" s="237"/>
      <c r="I32" s="237"/>
      <c r="J32" s="237"/>
      <c r="K32" s="237"/>
    </row>
    <row r="34" spans="2:12" ht="21" customHeight="1" x14ac:dyDescent="0.2">
      <c r="B34" s="233" t="s">
        <v>879</v>
      </c>
      <c r="C34" s="234"/>
      <c r="D34" s="234"/>
      <c r="E34" s="235"/>
      <c r="F34" s="233" t="s">
        <v>880</v>
      </c>
      <c r="G34" s="234"/>
      <c r="H34" s="235"/>
      <c r="I34" s="233" t="s">
        <v>881</v>
      </c>
      <c r="J34" s="234"/>
      <c r="K34" s="235"/>
    </row>
    <row r="35" spans="2:12" x14ac:dyDescent="0.2">
      <c r="B35" s="239"/>
      <c r="C35" s="240"/>
      <c r="D35" s="240"/>
      <c r="E35" s="241"/>
      <c r="F35" s="244"/>
      <c r="G35" s="245"/>
      <c r="H35" s="246"/>
      <c r="I35" s="231"/>
      <c r="J35" s="236"/>
      <c r="K35" s="232"/>
    </row>
    <row r="36" spans="2:12" x14ac:dyDescent="0.2">
      <c r="B36" s="231" t="s">
        <v>882</v>
      </c>
      <c r="C36" s="236"/>
      <c r="D36" s="236"/>
      <c r="E36" s="232"/>
      <c r="F36" s="244">
        <v>1303115.1599999999</v>
      </c>
      <c r="G36" s="245"/>
      <c r="H36" s="246"/>
      <c r="I36" s="223" t="s">
        <v>883</v>
      </c>
      <c r="J36" s="238"/>
      <c r="K36" s="224"/>
    </row>
    <row r="37" spans="2:12" x14ac:dyDescent="0.2">
      <c r="B37" s="161"/>
      <c r="C37" s="161"/>
      <c r="D37" s="161" t="s">
        <v>817</v>
      </c>
      <c r="E37" s="161"/>
      <c r="F37" s="161"/>
      <c r="G37" s="161"/>
      <c r="H37" s="168">
        <f>SUM(F35:F36)</f>
        <v>1303115.1599999999</v>
      </c>
      <c r="I37" s="161"/>
      <c r="J37" s="161"/>
      <c r="K37" s="161"/>
      <c r="L37" s="161"/>
    </row>
    <row r="38" spans="2:12" x14ac:dyDescent="0.2">
      <c r="B38" s="161"/>
      <c r="C38" s="161"/>
      <c r="D38" s="161"/>
      <c r="E38" s="161"/>
      <c r="F38" s="161"/>
      <c r="G38" s="161"/>
      <c r="H38" s="161"/>
      <c r="I38" s="161"/>
      <c r="J38" s="161"/>
      <c r="K38" s="161"/>
      <c r="L38" s="161"/>
    </row>
    <row r="39" spans="2:12" ht="31.5" customHeight="1" x14ac:dyDescent="0.2">
      <c r="B39" s="161" t="s">
        <v>83</v>
      </c>
      <c r="C39" s="161"/>
      <c r="D39" s="161"/>
      <c r="E39" s="161"/>
      <c r="F39" s="222" t="s">
        <v>85</v>
      </c>
      <c r="G39" s="222"/>
      <c r="H39" s="161"/>
      <c r="I39" s="161" t="s">
        <v>84</v>
      </c>
      <c r="J39" s="208" t="s">
        <v>86</v>
      </c>
      <c r="K39" s="208"/>
      <c r="L39" s="208"/>
    </row>
    <row r="40" spans="2:12" ht="36" customHeight="1" x14ac:dyDescent="0.2">
      <c r="B40" s="161" t="s">
        <v>908</v>
      </c>
      <c r="C40" s="161"/>
      <c r="D40" s="161"/>
      <c r="E40" s="161"/>
      <c r="F40" s="210" t="s">
        <v>340</v>
      </c>
      <c r="G40" s="210"/>
      <c r="H40" s="161"/>
      <c r="I40" s="161"/>
      <c r="J40" s="210" t="s">
        <v>339</v>
      </c>
      <c r="K40" s="210"/>
      <c r="L40" s="210"/>
    </row>
    <row r="41" spans="2:12" x14ac:dyDescent="0.2">
      <c r="B41" s="161"/>
      <c r="C41" s="161"/>
      <c r="D41" s="161"/>
      <c r="E41" s="161"/>
      <c r="F41" s="161"/>
      <c r="G41" s="161"/>
      <c r="H41" s="161"/>
      <c r="I41" s="161"/>
      <c r="J41" s="161"/>
      <c r="K41" s="161"/>
      <c r="L41" s="161"/>
    </row>
    <row r="42" spans="2:12" x14ac:dyDescent="0.2">
      <c r="B42" s="161"/>
      <c r="C42" s="161"/>
      <c r="D42" s="161"/>
      <c r="E42" s="161"/>
      <c r="F42" s="161"/>
      <c r="G42" s="161"/>
      <c r="H42" s="161"/>
      <c r="I42" s="161"/>
      <c r="J42" s="161"/>
      <c r="K42" s="161"/>
      <c r="L42" s="161"/>
    </row>
    <row r="43" spans="2:12" x14ac:dyDescent="0.2">
      <c r="B43" s="161"/>
      <c r="C43" s="161"/>
      <c r="D43" s="161"/>
      <c r="E43" s="161"/>
      <c r="F43" s="161"/>
      <c r="G43" s="161"/>
      <c r="H43" s="161"/>
      <c r="I43" s="161"/>
      <c r="J43" s="161"/>
      <c r="K43" s="161"/>
      <c r="L43" s="161"/>
    </row>
    <row r="44" spans="2:12" x14ac:dyDescent="0.2">
      <c r="B44" s="161"/>
      <c r="C44" s="161"/>
      <c r="D44" s="161"/>
      <c r="E44" s="161"/>
      <c r="F44" s="161"/>
      <c r="G44" s="161"/>
      <c r="H44" s="161"/>
      <c r="I44" s="161"/>
      <c r="J44" s="161"/>
      <c r="K44" s="161"/>
      <c r="L44" s="161"/>
    </row>
    <row r="45" spans="2:12" x14ac:dyDescent="0.2">
      <c r="B45" s="161"/>
      <c r="C45" s="161"/>
      <c r="D45" s="161"/>
      <c r="E45" s="161"/>
      <c r="F45" s="150"/>
      <c r="G45" s="150"/>
      <c r="H45" s="150"/>
      <c r="I45" s="160"/>
      <c r="J45" s="160"/>
      <c r="K45" s="160"/>
    </row>
    <row r="46" spans="2:12" x14ac:dyDescent="0.2">
      <c r="C46" s="149"/>
    </row>
    <row r="48" spans="2:12" x14ac:dyDescent="0.2">
      <c r="C48" s="180"/>
      <c r="D48" s="180"/>
      <c r="E48" s="180"/>
      <c r="F48" s="180"/>
    </row>
    <row r="49" spans="3:6" x14ac:dyDescent="0.2">
      <c r="C49" s="180"/>
      <c r="D49" s="180"/>
      <c r="E49" s="180"/>
      <c r="F49" s="180"/>
    </row>
    <row r="50" spans="3:6" x14ac:dyDescent="0.2">
      <c r="C50" s="180"/>
      <c r="D50" s="180"/>
      <c r="E50" s="180"/>
      <c r="F50" s="180"/>
    </row>
    <row r="82" spans="10:12" x14ac:dyDescent="0.2">
      <c r="J82" s="148"/>
      <c r="K82" s="148"/>
    </row>
    <row r="83" spans="10:12" x14ac:dyDescent="0.2">
      <c r="J83" s="148"/>
      <c r="K83" s="148"/>
    </row>
    <row r="84" spans="10:12" x14ac:dyDescent="0.2">
      <c r="L84" s="148"/>
    </row>
    <row r="85" spans="10:12" x14ac:dyDescent="0.2">
      <c r="L85" s="148"/>
    </row>
    <row r="86" spans="10:12" ht="21.75" customHeight="1" x14ac:dyDescent="0.2"/>
  </sheetData>
  <mergeCells count="73">
    <mergeCell ref="F40:G40"/>
    <mergeCell ref="J39:L39"/>
    <mergeCell ref="I16:J16"/>
    <mergeCell ref="C48:F50"/>
    <mergeCell ref="F35:H35"/>
    <mergeCell ref="E28:F28"/>
    <mergeCell ref="I23:J23"/>
    <mergeCell ref="I35:K35"/>
    <mergeCell ref="E29:F29"/>
    <mergeCell ref="I29:J29"/>
    <mergeCell ref="B30:D30"/>
    <mergeCell ref="B36:E36"/>
    <mergeCell ref="C25:D25"/>
    <mergeCell ref="K16:L16"/>
    <mergeCell ref="F36:H36"/>
    <mergeCell ref="B32:K32"/>
    <mergeCell ref="K14:L14"/>
    <mergeCell ref="G22:H22"/>
    <mergeCell ref="K17:L17"/>
    <mergeCell ref="C27:D27"/>
    <mergeCell ref="E27:F27"/>
    <mergeCell ref="E14:F14"/>
    <mergeCell ref="G16:H16"/>
    <mergeCell ref="C16:D16"/>
    <mergeCell ref="E24:F24"/>
    <mergeCell ref="B12:L12"/>
    <mergeCell ref="C14:D14"/>
    <mergeCell ref="J40:L40"/>
    <mergeCell ref="I14:J14"/>
    <mergeCell ref="B26:J26"/>
    <mergeCell ref="C17:D17"/>
    <mergeCell ref="I36:K36"/>
    <mergeCell ref="F39:G39"/>
    <mergeCell ref="E23:F23"/>
    <mergeCell ref="I24:J24"/>
    <mergeCell ref="B35:E35"/>
    <mergeCell ref="G28:H28"/>
    <mergeCell ref="C23:D23"/>
    <mergeCell ref="C29:D29"/>
    <mergeCell ref="B19:L19"/>
    <mergeCell ref="B34:E34"/>
    <mergeCell ref="B9:L9"/>
    <mergeCell ref="C28:D28"/>
    <mergeCell ref="C15:D15"/>
    <mergeCell ref="F34:H34"/>
    <mergeCell ref="C22:D22"/>
    <mergeCell ref="G17:H17"/>
    <mergeCell ref="B21:J21"/>
    <mergeCell ref="E17:F17"/>
    <mergeCell ref="K15:L15"/>
    <mergeCell ref="I34:K34"/>
    <mergeCell ref="E30:F30"/>
    <mergeCell ref="G29:H29"/>
    <mergeCell ref="G24:H24"/>
    <mergeCell ref="I17:J17"/>
    <mergeCell ref="G25:H25"/>
    <mergeCell ref="G27:H27"/>
    <mergeCell ref="B10:L10"/>
    <mergeCell ref="E15:F15"/>
    <mergeCell ref="I30:J30"/>
    <mergeCell ref="I28:J28"/>
    <mergeCell ref="E25:F25"/>
    <mergeCell ref="G30:H30"/>
    <mergeCell ref="G23:H23"/>
    <mergeCell ref="I15:J15"/>
    <mergeCell ref="I22:J22"/>
    <mergeCell ref="E16:F16"/>
    <mergeCell ref="I27:J27"/>
    <mergeCell ref="C24:D24"/>
    <mergeCell ref="E22:F22"/>
    <mergeCell ref="G14:H14"/>
    <mergeCell ref="G15:H15"/>
    <mergeCell ref="I25:J25"/>
  </mergeCells>
  <printOptions horizontalCentered="1"/>
  <pageMargins left="0.43307086614173229" right="0.31496062992125984" top="0.74803149606299213" bottom="0.9055118110236221" header="0.27559055118110237" footer="0.31496062992125984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6"/>
  <sheetViews>
    <sheetView workbookViewId="0">
      <selection activeCell="D12" sqref="D12"/>
    </sheetView>
  </sheetViews>
  <sheetFormatPr defaultRowHeight="15" x14ac:dyDescent="0.25"/>
  <cols>
    <col min="1" max="1" width="14.85546875" style="23" customWidth="1"/>
    <col min="2" max="2" width="54.140625" style="42" customWidth="1"/>
    <col min="3" max="4" width="9.140625" style="23"/>
    <col min="5" max="5" width="13.7109375" style="23" bestFit="1" customWidth="1"/>
    <col min="6" max="6" width="11.42578125" style="23" customWidth="1"/>
    <col min="7" max="16384" width="9.140625" style="23"/>
  </cols>
  <sheetData>
    <row r="1" spans="1:6" ht="39" x14ac:dyDescent="0.25">
      <c r="A1" s="31" t="s">
        <v>87</v>
      </c>
      <c r="B1" s="30" t="s">
        <v>393</v>
      </c>
      <c r="C1" s="46"/>
      <c r="D1" s="1"/>
      <c r="E1" s="1"/>
    </row>
    <row r="2" spans="1:6" x14ac:dyDescent="0.25">
      <c r="A2" s="1" t="s">
        <v>88</v>
      </c>
      <c r="B2" s="1"/>
      <c r="C2" s="46"/>
      <c r="D2" s="1"/>
      <c r="E2" s="1"/>
    </row>
    <row r="3" spans="1:6" x14ac:dyDescent="0.25">
      <c r="A3" s="1" t="s">
        <v>89</v>
      </c>
      <c r="B3" s="1"/>
      <c r="C3" s="46"/>
      <c r="D3" s="1"/>
      <c r="E3" s="1"/>
    </row>
    <row r="4" spans="1:6" x14ac:dyDescent="0.25">
      <c r="A4" s="1" t="s">
        <v>90</v>
      </c>
      <c r="B4" s="1"/>
      <c r="C4" s="46"/>
      <c r="D4" s="1"/>
      <c r="E4" s="1"/>
    </row>
    <row r="5" spans="1:6" x14ac:dyDescent="0.25">
      <c r="A5" s="1" t="s">
        <v>91</v>
      </c>
      <c r="B5" s="1"/>
      <c r="C5" s="46"/>
      <c r="D5" s="1"/>
      <c r="E5" s="1"/>
    </row>
    <row r="6" spans="1:6" x14ac:dyDescent="0.25">
      <c r="A6" s="1" t="s">
        <v>320</v>
      </c>
      <c r="B6" s="1"/>
      <c r="C6" s="46"/>
      <c r="D6" s="1"/>
      <c r="E6" s="1"/>
    </row>
    <row r="7" spans="1:6" x14ac:dyDescent="0.25">
      <c r="A7" s="46"/>
      <c r="B7" s="1"/>
      <c r="C7" s="1"/>
      <c r="D7" s="1"/>
      <c r="E7" s="1"/>
    </row>
    <row r="8" spans="1:6" x14ac:dyDescent="0.25">
      <c r="A8" s="46"/>
      <c r="B8" s="46" t="s">
        <v>98</v>
      </c>
      <c r="C8" s="3"/>
      <c r="D8" s="1"/>
      <c r="E8" s="1"/>
    </row>
    <row r="9" spans="1:6" x14ac:dyDescent="0.25">
      <c r="A9" s="46"/>
      <c r="B9" s="46" t="s">
        <v>95</v>
      </c>
      <c r="C9" s="3"/>
      <c r="D9" s="1"/>
      <c r="E9" s="1"/>
    </row>
    <row r="10" spans="1:6" x14ac:dyDescent="0.25">
      <c r="A10" s="46"/>
      <c r="B10" s="46" t="s">
        <v>888</v>
      </c>
      <c r="C10" s="1"/>
      <c r="D10" s="1" t="s">
        <v>79</v>
      </c>
      <c r="E10" s="1"/>
    </row>
    <row r="12" spans="1:6" ht="30" x14ac:dyDescent="0.25">
      <c r="A12" s="28" t="s">
        <v>168</v>
      </c>
      <c r="B12" s="28" t="s">
        <v>167</v>
      </c>
      <c r="C12" s="24" t="s">
        <v>169</v>
      </c>
      <c r="D12" s="25" t="s">
        <v>170</v>
      </c>
      <c r="E12" s="25" t="s">
        <v>81</v>
      </c>
      <c r="F12" s="28" t="s">
        <v>82</v>
      </c>
    </row>
    <row r="13" spans="1:6" x14ac:dyDescent="0.25">
      <c r="A13" s="25">
        <v>1</v>
      </c>
      <c r="B13" s="38">
        <v>2</v>
      </c>
      <c r="C13" s="24">
        <v>3</v>
      </c>
      <c r="D13" s="24">
        <v>4</v>
      </c>
      <c r="E13" s="24">
        <v>5</v>
      </c>
      <c r="F13" s="24">
        <v>6</v>
      </c>
    </row>
    <row r="14" spans="1:6" x14ac:dyDescent="0.25">
      <c r="A14" s="25"/>
      <c r="B14" s="39" t="s">
        <v>171</v>
      </c>
      <c r="C14" s="24"/>
      <c r="D14" s="24"/>
      <c r="E14" s="24"/>
      <c r="F14" s="24"/>
    </row>
    <row r="15" spans="1:6" x14ac:dyDescent="0.25">
      <c r="A15" s="25">
        <v>70</v>
      </c>
      <c r="B15" s="39" t="s">
        <v>172</v>
      </c>
      <c r="C15" s="24"/>
      <c r="D15" s="26">
        <v>201</v>
      </c>
      <c r="E15" s="21">
        <f>E16+E17+E18</f>
        <v>1084127</v>
      </c>
      <c r="F15" s="21">
        <v>1314034</v>
      </c>
    </row>
    <row r="16" spans="1:6" x14ac:dyDescent="0.25">
      <c r="A16" s="25">
        <v>700</v>
      </c>
      <c r="B16" s="39" t="s">
        <v>173</v>
      </c>
      <c r="C16" s="26" t="s">
        <v>408</v>
      </c>
      <c r="D16" s="26">
        <v>202</v>
      </c>
      <c r="E16" s="21">
        <v>1017910</v>
      </c>
      <c r="F16" s="21">
        <v>1205441</v>
      </c>
    </row>
    <row r="17" spans="1:6" x14ac:dyDescent="0.25">
      <c r="A17" s="25">
        <v>701</v>
      </c>
      <c r="B17" s="39" t="s">
        <v>174</v>
      </c>
      <c r="C17" s="26" t="s">
        <v>409</v>
      </c>
      <c r="D17" s="26">
        <v>203</v>
      </c>
      <c r="E17" s="40">
        <v>59970</v>
      </c>
      <c r="F17" s="21">
        <v>43675</v>
      </c>
    </row>
    <row r="18" spans="1:6" ht="30" x14ac:dyDescent="0.25">
      <c r="A18" s="25">
        <v>702</v>
      </c>
      <c r="B18" s="39" t="s">
        <v>175</v>
      </c>
      <c r="C18" s="26" t="s">
        <v>409</v>
      </c>
      <c r="D18" s="26">
        <v>204</v>
      </c>
      <c r="E18" s="27">
        <v>6247</v>
      </c>
      <c r="F18" s="21">
        <v>64906</v>
      </c>
    </row>
    <row r="19" spans="1:6" x14ac:dyDescent="0.25">
      <c r="A19" s="25">
        <v>709</v>
      </c>
      <c r="B19" s="39" t="s">
        <v>176</v>
      </c>
      <c r="C19" s="26"/>
      <c r="D19" s="26">
        <v>205</v>
      </c>
      <c r="E19" s="21">
        <v>0</v>
      </c>
      <c r="F19" s="21">
        <v>12</v>
      </c>
    </row>
    <row r="20" spans="1:6" x14ac:dyDescent="0.25">
      <c r="A20" s="25">
        <v>71</v>
      </c>
      <c r="B20" s="39" t="s">
        <v>177</v>
      </c>
      <c r="C20" s="26" t="s">
        <v>410</v>
      </c>
      <c r="D20" s="26">
        <v>206</v>
      </c>
      <c r="E20" s="21">
        <f>E21+E24</f>
        <v>621732</v>
      </c>
      <c r="F20" s="21">
        <v>252643</v>
      </c>
    </row>
    <row r="21" spans="1:6" ht="30" x14ac:dyDescent="0.25">
      <c r="A21" s="25">
        <v>710</v>
      </c>
      <c r="B21" s="39" t="s">
        <v>313</v>
      </c>
      <c r="C21" s="26" t="s">
        <v>410</v>
      </c>
      <c r="D21" s="26">
        <v>207</v>
      </c>
      <c r="E21" s="21">
        <v>621697</v>
      </c>
      <c r="F21" s="154">
        <v>252626</v>
      </c>
    </row>
    <row r="22" spans="1:6" ht="30" x14ac:dyDescent="0.25">
      <c r="A22" s="25">
        <v>711</v>
      </c>
      <c r="B22" s="39" t="s">
        <v>314</v>
      </c>
      <c r="C22" s="26"/>
      <c r="D22" s="26">
        <v>208</v>
      </c>
      <c r="E22" s="21">
        <v>0</v>
      </c>
      <c r="F22" s="21">
        <v>0</v>
      </c>
    </row>
    <row r="23" spans="1:6" ht="30" x14ac:dyDescent="0.25">
      <c r="A23" s="25">
        <v>712</v>
      </c>
      <c r="B23" s="39" t="s">
        <v>315</v>
      </c>
      <c r="C23" s="26"/>
      <c r="D23" s="26">
        <v>209</v>
      </c>
      <c r="E23" s="21">
        <v>0</v>
      </c>
      <c r="F23" s="21">
        <v>0</v>
      </c>
    </row>
    <row r="24" spans="1:6" x14ac:dyDescent="0.25">
      <c r="A24" s="25">
        <v>713</v>
      </c>
      <c r="B24" s="39" t="s">
        <v>178</v>
      </c>
      <c r="C24" s="26" t="s">
        <v>410</v>
      </c>
      <c r="D24" s="26">
        <v>210</v>
      </c>
      <c r="E24" s="21">
        <v>35</v>
      </c>
      <c r="F24" s="21">
        <v>17</v>
      </c>
    </row>
    <row r="25" spans="1:6" x14ac:dyDescent="0.25">
      <c r="A25" s="25">
        <v>719</v>
      </c>
      <c r="B25" s="39" t="s">
        <v>179</v>
      </c>
      <c r="C25" s="26"/>
      <c r="D25" s="26">
        <v>211</v>
      </c>
      <c r="E25" s="21">
        <v>0</v>
      </c>
      <c r="F25" s="21">
        <v>0</v>
      </c>
    </row>
    <row r="26" spans="1:6" x14ac:dyDescent="0.25">
      <c r="A26" s="25">
        <v>60</v>
      </c>
      <c r="B26" s="39" t="s">
        <v>180</v>
      </c>
      <c r="C26" s="26"/>
      <c r="D26" s="26">
        <v>212</v>
      </c>
      <c r="E26" s="21">
        <f>E27+E28</f>
        <v>1302916</v>
      </c>
      <c r="F26" s="21">
        <v>1428013</v>
      </c>
    </row>
    <row r="27" spans="1:6" x14ac:dyDescent="0.25">
      <c r="A27" s="25">
        <v>600</v>
      </c>
      <c r="B27" s="39" t="s">
        <v>181</v>
      </c>
      <c r="C27" s="26" t="s">
        <v>405</v>
      </c>
      <c r="D27" s="26">
        <v>213</v>
      </c>
      <c r="E27" s="21">
        <v>1291101</v>
      </c>
      <c r="F27" s="21">
        <v>1418356</v>
      </c>
    </row>
    <row r="28" spans="1:6" x14ac:dyDescent="0.25">
      <c r="A28" s="25">
        <v>601</v>
      </c>
      <c r="B28" s="39" t="s">
        <v>182</v>
      </c>
      <c r="C28" s="26" t="s">
        <v>411</v>
      </c>
      <c r="D28" s="26">
        <v>214</v>
      </c>
      <c r="E28" s="21">
        <v>11815</v>
      </c>
      <c r="F28" s="21">
        <v>9657</v>
      </c>
    </row>
    <row r="29" spans="1:6" x14ac:dyDescent="0.25">
      <c r="A29" s="25">
        <v>603</v>
      </c>
      <c r="B29" s="39" t="s">
        <v>183</v>
      </c>
      <c r="C29" s="26"/>
      <c r="D29" s="26">
        <v>215</v>
      </c>
      <c r="E29" s="21">
        <v>0</v>
      </c>
      <c r="F29" s="21">
        <v>0</v>
      </c>
    </row>
    <row r="30" spans="1:6" x14ac:dyDescent="0.25">
      <c r="A30" s="25">
        <v>605</v>
      </c>
      <c r="B30" s="39" t="s">
        <v>184</v>
      </c>
      <c r="C30" s="26"/>
      <c r="D30" s="26">
        <v>216</v>
      </c>
      <c r="E30" s="21">
        <v>0</v>
      </c>
      <c r="F30" s="21">
        <v>0</v>
      </c>
    </row>
    <row r="31" spans="1:6" x14ac:dyDescent="0.25">
      <c r="A31" s="25">
        <v>607</v>
      </c>
      <c r="B31" s="39" t="s">
        <v>185</v>
      </c>
      <c r="C31" s="26"/>
      <c r="D31" s="26">
        <v>217</v>
      </c>
      <c r="E31" s="21">
        <v>0</v>
      </c>
      <c r="F31" s="21">
        <v>0</v>
      </c>
    </row>
    <row r="32" spans="1:6" x14ac:dyDescent="0.25">
      <c r="A32" s="25" t="s">
        <v>31</v>
      </c>
      <c r="B32" s="39" t="s">
        <v>186</v>
      </c>
      <c r="C32" s="26"/>
      <c r="D32" s="26">
        <v>218</v>
      </c>
      <c r="E32" s="21">
        <v>0</v>
      </c>
      <c r="F32" s="21">
        <v>0</v>
      </c>
    </row>
    <row r="33" spans="1:6" x14ac:dyDescent="0.25">
      <c r="A33" s="25">
        <v>61</v>
      </c>
      <c r="B33" s="39" t="s">
        <v>187</v>
      </c>
      <c r="C33" s="26" t="s">
        <v>410</v>
      </c>
      <c r="D33" s="26">
        <v>219</v>
      </c>
      <c r="E33" s="21">
        <f>E37</f>
        <v>2062</v>
      </c>
      <c r="F33" s="21">
        <v>12907</v>
      </c>
    </row>
    <row r="34" spans="1:6" ht="30" x14ac:dyDescent="0.25">
      <c r="A34" s="25">
        <v>610</v>
      </c>
      <c r="B34" s="39" t="s">
        <v>316</v>
      </c>
      <c r="C34" s="26" t="s">
        <v>410</v>
      </c>
      <c r="D34" s="26">
        <v>220</v>
      </c>
      <c r="E34" s="21">
        <v>0</v>
      </c>
      <c r="F34" s="154">
        <v>6119</v>
      </c>
    </row>
    <row r="35" spans="1:6" ht="30" x14ac:dyDescent="0.25">
      <c r="A35" s="25">
        <v>611</v>
      </c>
      <c r="B35" s="39" t="s">
        <v>317</v>
      </c>
      <c r="C35" s="26"/>
      <c r="D35" s="26">
        <v>221</v>
      </c>
      <c r="E35" s="21">
        <v>0</v>
      </c>
      <c r="F35" s="21">
        <v>0</v>
      </c>
    </row>
    <row r="36" spans="1:6" ht="30" x14ac:dyDescent="0.25">
      <c r="A36" s="25">
        <v>612</v>
      </c>
      <c r="B36" s="39" t="s">
        <v>318</v>
      </c>
      <c r="C36" s="26"/>
      <c r="D36" s="26">
        <v>222</v>
      </c>
      <c r="E36" s="21">
        <v>0</v>
      </c>
      <c r="F36" s="21">
        <v>0</v>
      </c>
    </row>
    <row r="37" spans="1:6" x14ac:dyDescent="0.25">
      <c r="A37" s="25">
        <v>613</v>
      </c>
      <c r="B37" s="39" t="s">
        <v>188</v>
      </c>
      <c r="C37" s="26" t="s">
        <v>410</v>
      </c>
      <c r="D37" s="26">
        <v>223</v>
      </c>
      <c r="E37" s="21">
        <v>2062</v>
      </c>
      <c r="F37" s="21">
        <v>6788</v>
      </c>
    </row>
    <row r="38" spans="1:6" x14ac:dyDescent="0.25">
      <c r="A38" s="25">
        <v>619</v>
      </c>
      <c r="B38" s="39" t="s">
        <v>189</v>
      </c>
      <c r="C38" s="26"/>
      <c r="D38" s="26">
        <v>224</v>
      </c>
      <c r="E38" s="21">
        <v>0</v>
      </c>
      <c r="F38" s="21">
        <v>0</v>
      </c>
    </row>
    <row r="39" spans="1:6" x14ac:dyDescent="0.25">
      <c r="A39" s="25"/>
      <c r="B39" s="39" t="s">
        <v>190</v>
      </c>
      <c r="C39" s="26"/>
      <c r="D39" s="26">
        <v>225</v>
      </c>
      <c r="E39" s="21">
        <v>0</v>
      </c>
      <c r="F39" s="21">
        <v>0</v>
      </c>
    </row>
    <row r="40" spans="1:6" x14ac:dyDescent="0.25">
      <c r="A40" s="25">
        <v>739</v>
      </c>
      <c r="B40" s="39" t="s">
        <v>191</v>
      </c>
      <c r="C40" s="26"/>
      <c r="D40" s="26">
        <v>226</v>
      </c>
      <c r="E40" s="21">
        <v>0</v>
      </c>
      <c r="F40" s="21">
        <v>0</v>
      </c>
    </row>
    <row r="41" spans="1:6" x14ac:dyDescent="0.25">
      <c r="A41" s="25"/>
      <c r="B41" s="39" t="s">
        <v>192</v>
      </c>
      <c r="C41" s="26"/>
      <c r="D41" s="26">
        <v>227</v>
      </c>
      <c r="E41" s="21">
        <v>0</v>
      </c>
      <c r="F41" s="21">
        <v>0</v>
      </c>
    </row>
    <row r="42" spans="1:6" x14ac:dyDescent="0.25">
      <c r="A42" s="25">
        <v>630</v>
      </c>
      <c r="B42" s="39" t="s">
        <v>193</v>
      </c>
      <c r="C42" s="26"/>
      <c r="D42" s="26">
        <v>228</v>
      </c>
      <c r="E42" s="21">
        <v>0</v>
      </c>
      <c r="F42" s="21">
        <v>0</v>
      </c>
    </row>
    <row r="43" spans="1:6" x14ac:dyDescent="0.25">
      <c r="A43" s="25">
        <v>631</v>
      </c>
      <c r="B43" s="39" t="s">
        <v>194</v>
      </c>
      <c r="C43" s="26"/>
      <c r="D43" s="26">
        <v>229</v>
      </c>
      <c r="E43" s="21">
        <v>0</v>
      </c>
      <c r="F43" s="21">
        <v>0</v>
      </c>
    </row>
    <row r="44" spans="1:6" x14ac:dyDescent="0.25">
      <c r="A44" s="25"/>
      <c r="B44" s="39" t="s">
        <v>195</v>
      </c>
      <c r="C44" s="26"/>
      <c r="D44" s="26"/>
      <c r="E44" s="21">
        <v>0</v>
      </c>
      <c r="F44" s="21">
        <v>0</v>
      </c>
    </row>
    <row r="45" spans="1:6" x14ac:dyDescent="0.25">
      <c r="A45" s="25"/>
      <c r="B45" s="39" t="s">
        <v>196</v>
      </c>
      <c r="C45" s="26"/>
      <c r="D45" s="26">
        <v>230</v>
      </c>
      <c r="E45" s="21">
        <f>E15+E20-E26-E33</f>
        <v>400881</v>
      </c>
      <c r="F45" s="21">
        <v>125757</v>
      </c>
    </row>
    <row r="46" spans="1:6" x14ac:dyDescent="0.25">
      <c r="A46" s="25"/>
      <c r="B46" s="39" t="s">
        <v>433</v>
      </c>
      <c r="C46" s="26"/>
      <c r="D46" s="26">
        <v>231</v>
      </c>
      <c r="E46" s="21">
        <v>0</v>
      </c>
      <c r="F46" s="21">
        <v>0</v>
      </c>
    </row>
    <row r="47" spans="1:6" x14ac:dyDescent="0.25">
      <c r="A47" s="25"/>
      <c r="B47" s="39" t="s">
        <v>197</v>
      </c>
      <c r="C47" s="26"/>
      <c r="D47" s="26"/>
      <c r="E47" s="21">
        <v>0</v>
      </c>
      <c r="F47" s="21">
        <v>0</v>
      </c>
    </row>
    <row r="48" spans="1:6" x14ac:dyDescent="0.25">
      <c r="A48" s="25"/>
      <c r="B48" s="39" t="s">
        <v>198</v>
      </c>
      <c r="C48" s="26" t="s">
        <v>439</v>
      </c>
      <c r="D48" s="26">
        <v>232</v>
      </c>
      <c r="E48" s="21">
        <f>E49+E51</f>
        <v>22459728</v>
      </c>
      <c r="F48" s="21">
        <v>23277867</v>
      </c>
    </row>
    <row r="49" spans="1:6" ht="45" x14ac:dyDescent="0.25">
      <c r="A49" s="25" t="s">
        <v>32</v>
      </c>
      <c r="B49" s="39" t="s">
        <v>199</v>
      </c>
      <c r="C49" s="26" t="s">
        <v>439</v>
      </c>
      <c r="D49" s="26" t="s">
        <v>38</v>
      </c>
      <c r="E49" s="21">
        <v>19464972</v>
      </c>
      <c r="F49" s="21">
        <v>21619793</v>
      </c>
    </row>
    <row r="50" spans="1:6" ht="45" x14ac:dyDescent="0.25">
      <c r="A50" s="25" t="s">
        <v>33</v>
      </c>
      <c r="B50" s="39" t="s">
        <v>200</v>
      </c>
      <c r="C50" s="26"/>
      <c r="D50" s="26" t="s">
        <v>39</v>
      </c>
      <c r="E50" s="21">
        <v>0</v>
      </c>
      <c r="F50" s="21">
        <v>0</v>
      </c>
    </row>
    <row r="51" spans="1:6" x14ac:dyDescent="0.25">
      <c r="A51" s="25">
        <v>722</v>
      </c>
      <c r="B51" s="39" t="s">
        <v>201</v>
      </c>
      <c r="C51" s="26" t="s">
        <v>439</v>
      </c>
      <c r="D51" s="26">
        <v>235</v>
      </c>
      <c r="E51" s="21">
        <v>2994756</v>
      </c>
      <c r="F51" s="41">
        <v>1658074</v>
      </c>
    </row>
    <row r="52" spans="1:6" x14ac:dyDescent="0.25">
      <c r="A52" s="25">
        <v>723</v>
      </c>
      <c r="B52" s="39" t="s">
        <v>202</v>
      </c>
      <c r="C52" s="26"/>
      <c r="D52" s="26">
        <v>236</v>
      </c>
      <c r="E52" s="21">
        <v>0</v>
      </c>
      <c r="F52" s="21">
        <v>0</v>
      </c>
    </row>
    <row r="53" spans="1:6" ht="30" x14ac:dyDescent="0.25">
      <c r="A53" s="25" t="s">
        <v>34</v>
      </c>
      <c r="B53" s="39" t="s">
        <v>203</v>
      </c>
      <c r="C53" s="26"/>
      <c r="D53" s="26">
        <v>237</v>
      </c>
      <c r="E53" s="21">
        <v>0</v>
      </c>
      <c r="F53" s="21">
        <v>0</v>
      </c>
    </row>
    <row r="54" spans="1:6" x14ac:dyDescent="0.25">
      <c r="A54" s="25">
        <v>729</v>
      </c>
      <c r="B54" s="39" t="s">
        <v>204</v>
      </c>
      <c r="C54" s="26"/>
      <c r="D54" s="26">
        <v>238</v>
      </c>
      <c r="E54" s="21">
        <v>0</v>
      </c>
      <c r="F54" s="21">
        <v>0</v>
      </c>
    </row>
    <row r="55" spans="1:6" x14ac:dyDescent="0.25">
      <c r="A55" s="25"/>
      <c r="B55" s="39" t="s">
        <v>205</v>
      </c>
      <c r="C55" s="26" t="s">
        <v>412</v>
      </c>
      <c r="D55" s="26">
        <v>239</v>
      </c>
      <c r="E55" s="21">
        <f>E56+E58</f>
        <v>24000307</v>
      </c>
      <c r="F55" s="21">
        <v>23849181</v>
      </c>
    </row>
    <row r="56" spans="1:6" ht="45" x14ac:dyDescent="0.25">
      <c r="A56" s="25" t="s">
        <v>35</v>
      </c>
      <c r="B56" s="39" t="s">
        <v>206</v>
      </c>
      <c r="C56" s="26" t="s">
        <v>439</v>
      </c>
      <c r="D56" s="26" t="s">
        <v>40</v>
      </c>
      <c r="E56" s="21">
        <v>19936823</v>
      </c>
      <c r="F56" s="21">
        <v>22104252</v>
      </c>
    </row>
    <row r="57" spans="1:6" ht="45" x14ac:dyDescent="0.25">
      <c r="A57" s="25" t="s">
        <v>36</v>
      </c>
      <c r="B57" s="39" t="s">
        <v>207</v>
      </c>
      <c r="C57" s="26"/>
      <c r="D57" s="26" t="s">
        <v>41</v>
      </c>
      <c r="E57" s="21">
        <v>0</v>
      </c>
      <c r="F57" s="21">
        <v>0</v>
      </c>
    </row>
    <row r="58" spans="1:6" x14ac:dyDescent="0.25">
      <c r="A58" s="25">
        <v>622</v>
      </c>
      <c r="B58" s="39" t="s">
        <v>208</v>
      </c>
      <c r="C58" s="26" t="s">
        <v>439</v>
      </c>
      <c r="D58" s="26">
        <v>242</v>
      </c>
      <c r="E58" s="21">
        <v>4063484</v>
      </c>
      <c r="F58" s="21">
        <v>1744929</v>
      </c>
    </row>
    <row r="59" spans="1:6" x14ac:dyDescent="0.25">
      <c r="A59" s="25">
        <v>623</v>
      </c>
      <c r="B59" s="39" t="s">
        <v>209</v>
      </c>
      <c r="C59" s="26"/>
      <c r="D59" s="26">
        <v>243</v>
      </c>
      <c r="E59" s="21">
        <v>0</v>
      </c>
      <c r="F59" s="21">
        <v>0</v>
      </c>
    </row>
    <row r="60" spans="1:6" ht="30" x14ac:dyDescent="0.25">
      <c r="A60" s="25" t="s">
        <v>37</v>
      </c>
      <c r="B60" s="39" t="s">
        <v>333</v>
      </c>
      <c r="C60" s="26"/>
      <c r="D60" s="26">
        <v>244</v>
      </c>
      <c r="E60" s="21">
        <v>0</v>
      </c>
      <c r="F60" s="21">
        <v>0</v>
      </c>
    </row>
    <row r="61" spans="1:6" ht="30" x14ac:dyDescent="0.25">
      <c r="A61" s="25">
        <v>628</v>
      </c>
      <c r="B61" s="39" t="s">
        <v>334</v>
      </c>
      <c r="C61" s="26"/>
      <c r="D61" s="26">
        <v>245</v>
      </c>
      <c r="E61" s="21">
        <v>0</v>
      </c>
      <c r="F61" s="21">
        <v>0</v>
      </c>
    </row>
    <row r="62" spans="1:6" x14ac:dyDescent="0.25">
      <c r="A62" s="25">
        <v>629</v>
      </c>
      <c r="B62" s="39" t="s">
        <v>210</v>
      </c>
      <c r="C62" s="26"/>
      <c r="D62" s="26">
        <v>246</v>
      </c>
      <c r="E62" s="21">
        <v>0</v>
      </c>
      <c r="F62" s="21">
        <v>0</v>
      </c>
    </row>
    <row r="63" spans="1:6" ht="30" x14ac:dyDescent="0.25">
      <c r="A63" s="25"/>
      <c r="B63" s="39" t="s">
        <v>335</v>
      </c>
      <c r="C63" s="26"/>
      <c r="D63" s="26"/>
      <c r="E63" s="21"/>
      <c r="F63" s="21"/>
    </row>
    <row r="64" spans="1:6" x14ac:dyDescent="0.25">
      <c r="A64" s="25"/>
      <c r="B64" s="39" t="s">
        <v>211</v>
      </c>
      <c r="C64" s="26"/>
      <c r="D64" s="26">
        <v>247</v>
      </c>
      <c r="E64" s="21">
        <v>0</v>
      </c>
      <c r="F64" s="21">
        <v>0</v>
      </c>
    </row>
    <row r="65" spans="1:6" x14ac:dyDescent="0.25">
      <c r="A65" s="25"/>
      <c r="B65" s="39" t="s">
        <v>212</v>
      </c>
      <c r="C65" s="26"/>
      <c r="D65" s="26">
        <v>248</v>
      </c>
      <c r="E65" s="21">
        <f>E55-E48</f>
        <v>1540579</v>
      </c>
      <c r="F65" s="21">
        <v>571314</v>
      </c>
    </row>
    <row r="66" spans="1:6" x14ac:dyDescent="0.25">
      <c r="A66" s="25"/>
      <c r="B66" s="39" t="s">
        <v>319</v>
      </c>
      <c r="C66" s="26"/>
      <c r="D66" s="26"/>
      <c r="E66" s="21">
        <v>0</v>
      </c>
      <c r="F66" s="21">
        <v>0</v>
      </c>
    </row>
    <row r="67" spans="1:6" x14ac:dyDescent="0.25">
      <c r="A67" s="25"/>
      <c r="B67" s="39" t="s">
        <v>213</v>
      </c>
      <c r="C67" s="26"/>
      <c r="D67" s="26">
        <v>249</v>
      </c>
      <c r="E67" s="21">
        <v>0</v>
      </c>
      <c r="F67" s="21">
        <v>0</v>
      </c>
    </row>
    <row r="68" spans="1:6" x14ac:dyDescent="0.25">
      <c r="A68" s="25"/>
      <c r="B68" s="39" t="s">
        <v>214</v>
      </c>
      <c r="C68" s="26"/>
      <c r="D68" s="26">
        <v>250</v>
      </c>
      <c r="E68" s="21">
        <f>E65-E45</f>
        <v>1139698</v>
      </c>
      <c r="F68" s="21">
        <v>445557</v>
      </c>
    </row>
    <row r="69" spans="1:6" x14ac:dyDescent="0.25">
      <c r="A69" s="25"/>
      <c r="B69" s="39" t="s">
        <v>215</v>
      </c>
      <c r="C69" s="26"/>
      <c r="D69" s="26">
        <v>251</v>
      </c>
      <c r="E69" s="21">
        <v>0</v>
      </c>
      <c r="F69" s="21">
        <v>0</v>
      </c>
    </row>
    <row r="70" spans="1:6" x14ac:dyDescent="0.25">
      <c r="A70" s="25">
        <v>821</v>
      </c>
      <c r="B70" s="39" t="s">
        <v>216</v>
      </c>
      <c r="C70" s="26"/>
      <c r="D70" s="26">
        <v>252</v>
      </c>
      <c r="E70" s="21">
        <v>0</v>
      </c>
      <c r="F70" s="21">
        <v>0</v>
      </c>
    </row>
    <row r="71" spans="1:6" x14ac:dyDescent="0.25">
      <c r="A71" s="25">
        <v>822</v>
      </c>
      <c r="B71" s="39" t="s">
        <v>217</v>
      </c>
      <c r="C71" s="26"/>
      <c r="D71" s="26">
        <v>253</v>
      </c>
      <c r="E71" s="21">
        <v>0</v>
      </c>
      <c r="F71" s="21">
        <v>0</v>
      </c>
    </row>
    <row r="72" spans="1:6" x14ac:dyDescent="0.25">
      <c r="A72" s="25"/>
      <c r="B72" s="39" t="s">
        <v>291</v>
      </c>
      <c r="C72" s="26"/>
      <c r="D72" s="26"/>
      <c r="E72" s="21">
        <v>0</v>
      </c>
      <c r="F72" s="21">
        <v>0</v>
      </c>
    </row>
    <row r="73" spans="1:6" x14ac:dyDescent="0.25">
      <c r="A73" s="25"/>
      <c r="B73" s="39" t="s">
        <v>218</v>
      </c>
      <c r="C73" s="26" t="s">
        <v>412</v>
      </c>
      <c r="D73" s="26">
        <v>254</v>
      </c>
      <c r="E73" s="21">
        <v>0</v>
      </c>
      <c r="F73" s="21">
        <v>0</v>
      </c>
    </row>
    <row r="74" spans="1:6" x14ac:dyDescent="0.25">
      <c r="A74" s="25"/>
      <c r="B74" s="39" t="s">
        <v>219</v>
      </c>
      <c r="C74" s="26"/>
      <c r="D74" s="26">
        <v>255</v>
      </c>
      <c r="E74" s="21">
        <f>E68</f>
        <v>1139698</v>
      </c>
      <c r="F74" s="21">
        <v>445557</v>
      </c>
    </row>
    <row r="75" spans="1:6" x14ac:dyDescent="0.25">
      <c r="A75" s="25"/>
      <c r="B75" s="39"/>
      <c r="C75" s="26"/>
      <c r="D75" s="26"/>
      <c r="E75" s="21"/>
      <c r="F75" s="21"/>
    </row>
    <row r="76" spans="1:6" x14ac:dyDescent="0.25">
      <c r="A76" s="25"/>
      <c r="B76" s="39" t="s">
        <v>292</v>
      </c>
      <c r="C76" s="26"/>
      <c r="D76" s="26"/>
      <c r="E76" s="21"/>
      <c r="F76" s="21"/>
    </row>
    <row r="77" spans="1:6" x14ac:dyDescent="0.25">
      <c r="A77" s="25"/>
      <c r="B77" s="39" t="s">
        <v>220</v>
      </c>
      <c r="C77" s="26"/>
      <c r="D77" s="26">
        <v>256</v>
      </c>
      <c r="E77" s="21">
        <f>'1'!E80-'1'!F80</f>
        <v>-7466</v>
      </c>
      <c r="F77" s="21">
        <v>-6748</v>
      </c>
    </row>
    <row r="78" spans="1:6" ht="30" x14ac:dyDescent="0.25">
      <c r="A78" s="25"/>
      <c r="B78" s="39" t="s">
        <v>221</v>
      </c>
      <c r="C78" s="26"/>
      <c r="D78" s="26">
        <v>257</v>
      </c>
      <c r="E78" s="21">
        <v>0</v>
      </c>
      <c r="F78" s="21">
        <v>0</v>
      </c>
    </row>
    <row r="79" spans="1:6" ht="42" customHeight="1" x14ac:dyDescent="0.25">
      <c r="A79" s="28" t="s">
        <v>236</v>
      </c>
      <c r="B79" s="39" t="s">
        <v>222</v>
      </c>
      <c r="C79" s="26"/>
      <c r="D79" s="26" t="s">
        <v>42</v>
      </c>
      <c r="E79" s="21">
        <f>E77</f>
        <v>-7466</v>
      </c>
      <c r="F79" s="21">
        <v>-6748</v>
      </c>
    </row>
    <row r="80" spans="1:6" ht="48" customHeight="1" x14ac:dyDescent="0.25">
      <c r="A80" s="28" t="s">
        <v>237</v>
      </c>
      <c r="B80" s="39" t="s">
        <v>223</v>
      </c>
      <c r="C80" s="26"/>
      <c r="D80" s="26">
        <v>259</v>
      </c>
      <c r="E80" s="21">
        <v>0</v>
      </c>
      <c r="F80" s="21">
        <v>0</v>
      </c>
    </row>
    <row r="81" spans="1:6" ht="44.25" customHeight="1" x14ac:dyDescent="0.25">
      <c r="A81" s="28" t="s">
        <v>238</v>
      </c>
      <c r="B81" s="39" t="s">
        <v>224</v>
      </c>
      <c r="C81" s="26"/>
      <c r="D81" s="26">
        <v>260</v>
      </c>
      <c r="E81" s="21">
        <v>0</v>
      </c>
      <c r="F81" s="21">
        <v>0</v>
      </c>
    </row>
    <row r="82" spans="1:6" x14ac:dyDescent="0.25">
      <c r="A82" s="28" t="s">
        <v>239</v>
      </c>
      <c r="B82" s="39" t="s">
        <v>225</v>
      </c>
      <c r="C82" s="26"/>
      <c r="D82" s="26">
        <v>261</v>
      </c>
      <c r="E82" s="21">
        <v>0</v>
      </c>
      <c r="F82" s="21">
        <v>0</v>
      </c>
    </row>
    <row r="83" spans="1:6" ht="30" x14ac:dyDescent="0.25">
      <c r="A83" s="25"/>
      <c r="B83" s="39" t="s">
        <v>226</v>
      </c>
      <c r="C83" s="26"/>
      <c r="D83" s="26">
        <v>262</v>
      </c>
      <c r="E83" s="21">
        <v>0</v>
      </c>
      <c r="F83" s="21">
        <v>0</v>
      </c>
    </row>
    <row r="84" spans="1:6" ht="30" x14ac:dyDescent="0.25">
      <c r="A84" s="28" t="s">
        <v>236</v>
      </c>
      <c r="B84" s="39" t="s">
        <v>227</v>
      </c>
      <c r="C84" s="26"/>
      <c r="D84" s="26" t="s">
        <v>43</v>
      </c>
      <c r="E84" s="21">
        <v>0</v>
      </c>
      <c r="F84" s="21">
        <v>0</v>
      </c>
    </row>
    <row r="85" spans="1:6" ht="30" x14ac:dyDescent="0.25">
      <c r="A85" s="28" t="s">
        <v>238</v>
      </c>
      <c r="B85" s="39" t="s">
        <v>228</v>
      </c>
      <c r="C85" s="26"/>
      <c r="D85" s="26">
        <v>264</v>
      </c>
      <c r="E85" s="21">
        <v>0</v>
      </c>
      <c r="F85" s="21">
        <v>0</v>
      </c>
    </row>
    <row r="86" spans="1:6" x14ac:dyDescent="0.25">
      <c r="A86" s="25" t="s">
        <v>239</v>
      </c>
      <c r="B86" s="39" t="s">
        <v>229</v>
      </c>
      <c r="C86" s="26"/>
      <c r="D86" s="26">
        <v>265</v>
      </c>
      <c r="E86" s="21">
        <v>0</v>
      </c>
      <c r="F86" s="21">
        <v>0</v>
      </c>
    </row>
    <row r="87" spans="1:6" ht="30" x14ac:dyDescent="0.25">
      <c r="A87" s="25"/>
      <c r="B87" s="39" t="s">
        <v>230</v>
      </c>
      <c r="C87" s="26"/>
      <c r="D87" s="26"/>
      <c r="E87" s="21">
        <v>0</v>
      </c>
      <c r="F87" s="21">
        <v>0</v>
      </c>
    </row>
    <row r="88" spans="1:6" x14ac:dyDescent="0.25">
      <c r="A88" s="25"/>
      <c r="B88" s="39" t="s">
        <v>231</v>
      </c>
      <c r="C88" s="26" t="s">
        <v>412</v>
      </c>
      <c r="D88" s="26">
        <v>266</v>
      </c>
      <c r="E88" s="21">
        <v>0</v>
      </c>
      <c r="F88" s="21">
        <v>0</v>
      </c>
    </row>
    <row r="89" spans="1:6" x14ac:dyDescent="0.25">
      <c r="A89" s="25"/>
      <c r="B89" s="39" t="s">
        <v>232</v>
      </c>
      <c r="C89" s="26"/>
      <c r="D89" s="26">
        <v>267</v>
      </c>
      <c r="E89" s="21">
        <f>E74-E79</f>
        <v>1147164</v>
      </c>
      <c r="F89" s="21">
        <v>452305</v>
      </c>
    </row>
    <row r="90" spans="1:6" x14ac:dyDescent="0.25">
      <c r="A90" s="25"/>
      <c r="B90" s="39" t="s">
        <v>233</v>
      </c>
      <c r="C90" s="26"/>
      <c r="D90" s="26"/>
      <c r="E90" s="21">
        <v>0</v>
      </c>
      <c r="F90" s="21">
        <v>0</v>
      </c>
    </row>
    <row r="91" spans="1:6" x14ac:dyDescent="0.25">
      <c r="A91" s="25"/>
      <c r="B91" s="39" t="s">
        <v>234</v>
      </c>
      <c r="C91" s="26" t="s">
        <v>412</v>
      </c>
      <c r="D91" s="26">
        <v>268</v>
      </c>
      <c r="E91" s="32">
        <v>-0.33335414143513792</v>
      </c>
      <c r="F91" s="32">
        <v>-0.123</v>
      </c>
    </row>
    <row r="92" spans="1:6" x14ac:dyDescent="0.25">
      <c r="A92" s="25"/>
      <c r="B92" s="39" t="s">
        <v>235</v>
      </c>
      <c r="C92" s="24"/>
      <c r="D92" s="24">
        <v>269</v>
      </c>
      <c r="E92" s="32">
        <v>-0.33335414143513792</v>
      </c>
      <c r="F92" s="32">
        <v>-0.123</v>
      </c>
    </row>
    <row r="95" spans="1:6" ht="27.75" customHeight="1" x14ac:dyDescent="0.25">
      <c r="A95" s="4" t="s">
        <v>83</v>
      </c>
      <c r="B95" s="173" t="s">
        <v>85</v>
      </c>
      <c r="C95" s="173"/>
      <c r="D95" s="4" t="s">
        <v>84</v>
      </c>
      <c r="E95" s="170" t="s">
        <v>86</v>
      </c>
      <c r="F95" s="170"/>
    </row>
    <row r="96" spans="1:6" x14ac:dyDescent="0.25">
      <c r="A96" s="4" t="s">
        <v>908</v>
      </c>
      <c r="B96" s="171" t="s">
        <v>440</v>
      </c>
      <c r="C96" s="171"/>
      <c r="D96" s="4"/>
      <c r="E96" s="172" t="s">
        <v>339</v>
      </c>
      <c r="F96" s="172"/>
    </row>
  </sheetData>
  <mergeCells count="4">
    <mergeCell ref="B95:C95"/>
    <mergeCell ref="E95:F95"/>
    <mergeCell ref="B96:C96"/>
    <mergeCell ref="E96:F96"/>
  </mergeCells>
  <pageMargins left="0.70866141732283472" right="0.70866141732283472" top="0.74803149606299213" bottom="0.74803149606299213" header="0.31496062992125984" footer="0.31496062992125984"/>
  <pageSetup scale="72" fitToWidth="2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1"/>
  <sheetViews>
    <sheetView topLeftCell="A31" workbookViewId="0">
      <selection activeCell="A6" sqref="A6"/>
    </sheetView>
  </sheetViews>
  <sheetFormatPr defaultRowHeight="15" x14ac:dyDescent="0.25"/>
  <cols>
    <col min="1" max="1" width="11.28515625" style="23" customWidth="1"/>
    <col min="2" max="2" width="54.5703125" style="23" customWidth="1"/>
    <col min="3" max="3" width="9.140625" style="23"/>
    <col min="4" max="4" width="13.28515625" style="23" customWidth="1"/>
    <col min="5" max="5" width="16.85546875" style="23" bestFit="1" customWidth="1"/>
    <col min="6" max="16384" width="9.140625" style="23"/>
  </cols>
  <sheetData>
    <row r="1" spans="1:5" ht="39" x14ac:dyDescent="0.25">
      <c r="A1" s="31" t="s">
        <v>87</v>
      </c>
      <c r="B1" s="30" t="s">
        <v>393</v>
      </c>
      <c r="C1" s="1"/>
      <c r="D1" s="47"/>
      <c r="E1" s="1"/>
    </row>
    <row r="2" spans="1:5" x14ac:dyDescent="0.25">
      <c r="A2" s="1" t="s">
        <v>88</v>
      </c>
      <c r="B2" s="5"/>
      <c r="C2" s="1"/>
      <c r="D2" s="47"/>
      <c r="E2" s="1"/>
    </row>
    <row r="3" spans="1:5" x14ac:dyDescent="0.25">
      <c r="A3" s="1" t="s">
        <v>89</v>
      </c>
      <c r="B3" s="5"/>
      <c r="C3" s="1"/>
      <c r="D3" s="47"/>
      <c r="E3" s="1"/>
    </row>
    <row r="4" spans="1:5" x14ac:dyDescent="0.25">
      <c r="A4" s="1" t="s">
        <v>90</v>
      </c>
      <c r="B4" s="5"/>
      <c r="C4" s="1"/>
      <c r="D4" s="47"/>
      <c r="E4" s="1"/>
    </row>
    <row r="5" spans="1:5" x14ac:dyDescent="0.25">
      <c r="A5" s="1" t="s">
        <v>91</v>
      </c>
      <c r="B5" s="5"/>
      <c r="C5" s="1"/>
      <c r="D5" s="47"/>
      <c r="E5" s="1"/>
    </row>
    <row r="6" spans="1:5" x14ac:dyDescent="0.25">
      <c r="A6" s="1" t="s">
        <v>320</v>
      </c>
      <c r="B6" s="5"/>
      <c r="C6" s="1"/>
      <c r="D6" s="47"/>
      <c r="E6" s="1"/>
    </row>
    <row r="7" spans="1:5" x14ac:dyDescent="0.25">
      <c r="A7" s="1"/>
      <c r="B7" s="1"/>
      <c r="C7" s="1"/>
      <c r="D7" s="1"/>
      <c r="E7" s="1"/>
    </row>
    <row r="8" spans="1:5" x14ac:dyDescent="0.25">
      <c r="A8" s="1"/>
      <c r="B8" s="34" t="s">
        <v>94</v>
      </c>
      <c r="C8" s="1"/>
      <c r="D8" s="1"/>
      <c r="E8" s="1"/>
    </row>
    <row r="9" spans="1:5" x14ac:dyDescent="0.25">
      <c r="A9" s="1"/>
      <c r="B9" s="34" t="s">
        <v>889</v>
      </c>
      <c r="C9" s="1"/>
      <c r="D9" s="1"/>
      <c r="E9" s="1"/>
    </row>
    <row r="10" spans="1:5" x14ac:dyDescent="0.25">
      <c r="A10" s="1"/>
      <c r="B10" s="1"/>
      <c r="C10" s="1"/>
      <c r="D10" s="1"/>
      <c r="E10" s="1"/>
    </row>
    <row r="12" spans="1:5" x14ac:dyDescent="0.25">
      <c r="A12" s="24" t="s">
        <v>80</v>
      </c>
      <c r="B12" s="24" t="s">
        <v>167</v>
      </c>
      <c r="C12" s="24" t="s">
        <v>170</v>
      </c>
      <c r="D12" s="24" t="s">
        <v>81</v>
      </c>
      <c r="E12" s="24" t="s">
        <v>82</v>
      </c>
    </row>
    <row r="13" spans="1:5" x14ac:dyDescent="0.25">
      <c r="A13" s="33">
        <v>1</v>
      </c>
      <c r="B13" s="33">
        <v>2</v>
      </c>
      <c r="C13" s="33">
        <v>3</v>
      </c>
      <c r="D13" s="33">
        <v>4</v>
      </c>
      <c r="E13" s="33">
        <v>5</v>
      </c>
    </row>
    <row r="14" spans="1:5" x14ac:dyDescent="0.25">
      <c r="A14" s="25"/>
      <c r="B14" s="24"/>
      <c r="C14" s="24"/>
      <c r="D14" s="24"/>
      <c r="E14" s="24"/>
    </row>
    <row r="15" spans="1:5" x14ac:dyDescent="0.25">
      <c r="A15" s="25">
        <v>1</v>
      </c>
      <c r="B15" s="24" t="s">
        <v>240</v>
      </c>
      <c r="C15" s="24">
        <v>301</v>
      </c>
      <c r="D15" s="21">
        <f>'1'!F70</f>
        <v>53021245</v>
      </c>
      <c r="E15" s="21">
        <v>56928123</v>
      </c>
    </row>
    <row r="16" spans="1:5" x14ac:dyDescent="0.25">
      <c r="A16" s="25"/>
      <c r="B16" s="24"/>
      <c r="C16" s="24"/>
      <c r="D16" s="21">
        <v>0</v>
      </c>
      <c r="E16" s="21">
        <v>0</v>
      </c>
    </row>
    <row r="17" spans="1:5" ht="30" x14ac:dyDescent="0.25">
      <c r="A17" s="25">
        <v>2</v>
      </c>
      <c r="B17" s="39" t="s">
        <v>241</v>
      </c>
      <c r="C17" s="24">
        <v>302</v>
      </c>
      <c r="D17" s="21">
        <v>0</v>
      </c>
      <c r="E17" s="21">
        <v>0</v>
      </c>
    </row>
    <row r="18" spans="1:5" ht="30" x14ac:dyDescent="0.25">
      <c r="A18" s="25">
        <v>3</v>
      </c>
      <c r="B18" s="39" t="s">
        <v>242</v>
      </c>
      <c r="C18" s="24">
        <v>303</v>
      </c>
      <c r="D18" s="21">
        <v>0</v>
      </c>
      <c r="E18" s="21">
        <v>0</v>
      </c>
    </row>
    <row r="19" spans="1:5" ht="45" x14ac:dyDescent="0.25">
      <c r="A19" s="25" t="s">
        <v>44</v>
      </c>
      <c r="B19" s="39" t="s">
        <v>243</v>
      </c>
      <c r="C19" s="26" t="s">
        <v>45</v>
      </c>
      <c r="D19" s="21">
        <f>D15</f>
        <v>53021245</v>
      </c>
      <c r="E19" s="21">
        <v>56928123</v>
      </c>
    </row>
    <row r="20" spans="1:5" x14ac:dyDescent="0.25">
      <c r="A20" s="25"/>
      <c r="B20" s="24"/>
      <c r="C20" s="24"/>
      <c r="D20" s="21">
        <v>0</v>
      </c>
      <c r="E20" s="21">
        <v>0</v>
      </c>
    </row>
    <row r="21" spans="1:5" x14ac:dyDescent="0.25">
      <c r="A21" s="25">
        <v>5</v>
      </c>
      <c r="B21" s="24" t="s">
        <v>244</v>
      </c>
      <c r="C21" s="24">
        <v>305</v>
      </c>
      <c r="D21" s="21">
        <f>-'2'!E74</f>
        <v>-1139698</v>
      </c>
      <c r="E21" s="21">
        <v>-445557</v>
      </c>
    </row>
    <row r="22" spans="1:5" x14ac:dyDescent="0.25">
      <c r="A22" s="25">
        <v>6</v>
      </c>
      <c r="B22" s="24" t="s">
        <v>245</v>
      </c>
      <c r="C22" s="24">
        <v>306</v>
      </c>
      <c r="D22" s="21">
        <f>'2'!E77</f>
        <v>-7466</v>
      </c>
      <c r="E22" s="21">
        <v>-6748</v>
      </c>
    </row>
    <row r="23" spans="1:5" x14ac:dyDescent="0.25">
      <c r="A23" s="25">
        <v>7</v>
      </c>
      <c r="B23" s="24" t="s">
        <v>246</v>
      </c>
      <c r="C23" s="24">
        <v>307</v>
      </c>
      <c r="D23" s="21">
        <f>D21+D22</f>
        <v>-1147164</v>
      </c>
      <c r="E23" s="21">
        <v>-452305</v>
      </c>
    </row>
    <row r="24" spans="1:5" x14ac:dyDescent="0.25">
      <c r="A24" s="25"/>
      <c r="B24" s="24"/>
      <c r="C24" s="24"/>
      <c r="D24" s="21">
        <v>0</v>
      </c>
      <c r="E24" s="21">
        <v>0</v>
      </c>
    </row>
    <row r="25" spans="1:5" x14ac:dyDescent="0.25">
      <c r="A25" s="25">
        <v>8</v>
      </c>
      <c r="B25" s="24" t="s">
        <v>247</v>
      </c>
      <c r="C25" s="24">
        <v>308</v>
      </c>
      <c r="D25" s="21">
        <v>0</v>
      </c>
      <c r="E25" s="21">
        <v>0</v>
      </c>
    </row>
    <row r="26" spans="1:5" x14ac:dyDescent="0.25">
      <c r="A26" s="25">
        <v>9</v>
      </c>
      <c r="B26" s="24" t="s">
        <v>248</v>
      </c>
      <c r="C26" s="24">
        <v>309</v>
      </c>
      <c r="D26" s="21">
        <v>274849.08</v>
      </c>
      <c r="E26" s="21">
        <v>2667455.02</v>
      </c>
    </row>
    <row r="27" spans="1:5" ht="30" x14ac:dyDescent="0.25">
      <c r="A27" s="25">
        <v>10</v>
      </c>
      <c r="B27" s="39" t="s">
        <v>293</v>
      </c>
      <c r="C27" s="24">
        <v>310</v>
      </c>
      <c r="D27" s="21">
        <v>0</v>
      </c>
      <c r="E27" s="21">
        <v>0</v>
      </c>
    </row>
    <row r="28" spans="1:5" ht="30" x14ac:dyDescent="0.25">
      <c r="A28" s="25">
        <v>11</v>
      </c>
      <c r="B28" s="39" t="s">
        <v>249</v>
      </c>
      <c r="C28" s="24">
        <v>311</v>
      </c>
      <c r="D28" s="21">
        <v>0</v>
      </c>
      <c r="E28" s="21">
        <v>0</v>
      </c>
    </row>
    <row r="29" spans="1:5" x14ac:dyDescent="0.25">
      <c r="A29" s="25">
        <v>12</v>
      </c>
      <c r="B29" s="24" t="s">
        <v>250</v>
      </c>
      <c r="C29" s="24">
        <v>312</v>
      </c>
      <c r="D29" s="21">
        <v>0</v>
      </c>
      <c r="E29" s="21">
        <v>0</v>
      </c>
    </row>
    <row r="30" spans="1:5" x14ac:dyDescent="0.25">
      <c r="A30" s="25">
        <v>13</v>
      </c>
      <c r="B30" s="24" t="s">
        <v>251</v>
      </c>
      <c r="C30" s="24">
        <v>313</v>
      </c>
      <c r="D30" s="21">
        <v>0</v>
      </c>
      <c r="E30" s="21">
        <v>0</v>
      </c>
    </row>
    <row r="31" spans="1:5" x14ac:dyDescent="0.25">
      <c r="A31" s="25"/>
      <c r="B31" s="24"/>
      <c r="C31" s="24"/>
      <c r="D31" s="21"/>
      <c r="E31" s="21"/>
    </row>
    <row r="32" spans="1:5" ht="30" x14ac:dyDescent="0.25">
      <c r="A32" s="25">
        <v>14</v>
      </c>
      <c r="B32" s="39" t="s">
        <v>294</v>
      </c>
      <c r="C32" s="24">
        <v>314</v>
      </c>
      <c r="D32" s="21">
        <f>D19+D23-D26</f>
        <v>51599231.920000002</v>
      </c>
      <c r="E32" s="21">
        <v>53808362.979999997</v>
      </c>
    </row>
    <row r="33" spans="1:5" x14ac:dyDescent="0.25">
      <c r="A33" s="25"/>
      <c r="B33" s="24"/>
      <c r="C33" s="24"/>
      <c r="D33" s="21">
        <v>0</v>
      </c>
      <c r="E33" s="21">
        <v>0</v>
      </c>
    </row>
    <row r="34" spans="1:5" x14ac:dyDescent="0.25">
      <c r="A34" s="25"/>
      <c r="B34" s="24" t="s">
        <v>252</v>
      </c>
      <c r="C34" s="24"/>
      <c r="D34" s="21">
        <v>0</v>
      </c>
      <c r="E34" s="21">
        <v>0</v>
      </c>
    </row>
    <row r="35" spans="1:5" x14ac:dyDescent="0.25">
      <c r="A35" s="25">
        <v>15</v>
      </c>
      <c r="B35" s="24" t="s">
        <v>253</v>
      </c>
      <c r="C35" s="24">
        <v>315</v>
      </c>
      <c r="D35" s="21">
        <v>3428206</v>
      </c>
      <c r="E35" s="21">
        <v>3703876</v>
      </c>
    </row>
    <row r="36" spans="1:5" x14ac:dyDescent="0.25">
      <c r="A36" s="25">
        <v>16</v>
      </c>
      <c r="B36" s="24" t="s">
        <v>254</v>
      </c>
      <c r="C36" s="24">
        <v>316</v>
      </c>
      <c r="D36" s="21">
        <v>0</v>
      </c>
      <c r="E36" s="21">
        <v>0</v>
      </c>
    </row>
    <row r="37" spans="1:5" x14ac:dyDescent="0.25">
      <c r="A37" s="25">
        <v>17</v>
      </c>
      <c r="B37" s="24" t="s">
        <v>255</v>
      </c>
      <c r="C37" s="24">
        <v>317</v>
      </c>
      <c r="D37" s="21">
        <v>17804</v>
      </c>
      <c r="E37" s="21">
        <v>170774</v>
      </c>
    </row>
    <row r="38" spans="1:5" x14ac:dyDescent="0.25">
      <c r="A38" s="25">
        <v>18</v>
      </c>
      <c r="B38" s="24" t="s">
        <v>256</v>
      </c>
      <c r="C38" s="24">
        <v>318</v>
      </c>
      <c r="D38" s="21">
        <v>3410402</v>
      </c>
      <c r="E38" s="21">
        <v>3533102</v>
      </c>
    </row>
    <row r="40" spans="1:5" ht="67.5" customHeight="1" x14ac:dyDescent="0.25">
      <c r="A40" s="22" t="s">
        <v>83</v>
      </c>
      <c r="B40" s="2" t="s">
        <v>99</v>
      </c>
      <c r="C40" s="34" t="s">
        <v>84</v>
      </c>
      <c r="D40" s="174" t="s">
        <v>86</v>
      </c>
      <c r="E40" s="174"/>
    </row>
    <row r="41" spans="1:5" ht="26.25" x14ac:dyDescent="0.25">
      <c r="A41" s="43" t="s">
        <v>908</v>
      </c>
      <c r="B41" s="171" t="s">
        <v>441</v>
      </c>
      <c r="C41" s="171"/>
      <c r="D41" s="175" t="s">
        <v>339</v>
      </c>
      <c r="E41" s="175"/>
    </row>
  </sheetData>
  <mergeCells count="3">
    <mergeCell ref="D40:E40"/>
    <mergeCell ref="D41:E41"/>
    <mergeCell ref="B41:C41"/>
  </mergeCells>
  <pageMargins left="0.70866141732283472" right="0.70866141732283472" top="0.74803149606299213" bottom="0.74803149606299213" header="0.31496062992125984" footer="0.31496062992125984"/>
  <pageSetup paperSize="9" scale="83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7"/>
  <sheetViews>
    <sheetView topLeftCell="A46" workbookViewId="0">
      <selection activeCell="K16" sqref="K16"/>
    </sheetView>
  </sheetViews>
  <sheetFormatPr defaultRowHeight="15" x14ac:dyDescent="0.25"/>
  <cols>
    <col min="1" max="1" width="12.28515625" style="23" customWidth="1"/>
    <col min="2" max="2" width="36" style="10" customWidth="1"/>
    <col min="3" max="3" width="8.42578125" style="23" customWidth="1"/>
    <col min="4" max="4" width="8.140625" style="23" customWidth="1"/>
    <col min="5" max="5" width="10.42578125" style="23" customWidth="1"/>
    <col min="6" max="6" width="11.7109375" style="23" customWidth="1"/>
    <col min="7" max="16384" width="9.140625" style="23"/>
  </cols>
  <sheetData>
    <row r="1" spans="1:6" ht="39" x14ac:dyDescent="0.25">
      <c r="A1" s="31" t="s">
        <v>87</v>
      </c>
      <c r="B1" s="30" t="s">
        <v>393</v>
      </c>
      <c r="C1" s="34"/>
      <c r="D1" s="1"/>
    </row>
    <row r="2" spans="1:6" x14ac:dyDescent="0.25">
      <c r="A2" s="1" t="s">
        <v>88</v>
      </c>
      <c r="B2" s="6"/>
      <c r="C2" s="34"/>
      <c r="D2" s="1"/>
    </row>
    <row r="3" spans="1:6" x14ac:dyDescent="0.25">
      <c r="A3" s="1" t="s">
        <v>396</v>
      </c>
      <c r="B3" s="6"/>
      <c r="C3" s="34"/>
      <c r="D3" s="1"/>
    </row>
    <row r="4" spans="1:6" x14ac:dyDescent="0.25">
      <c r="A4" s="1" t="s">
        <v>90</v>
      </c>
      <c r="B4" s="6"/>
      <c r="C4" s="34"/>
      <c r="D4" s="1"/>
    </row>
    <row r="5" spans="1:6" x14ac:dyDescent="0.25">
      <c r="A5" s="1" t="s">
        <v>91</v>
      </c>
      <c r="B5" s="6"/>
      <c r="C5" s="34"/>
      <c r="D5" s="1"/>
    </row>
    <row r="6" spans="1:6" x14ac:dyDescent="0.25">
      <c r="A6" s="1" t="s">
        <v>320</v>
      </c>
      <c r="B6" s="6"/>
      <c r="C6" s="34"/>
      <c r="D6" s="1"/>
    </row>
    <row r="7" spans="1:6" x14ac:dyDescent="0.25">
      <c r="A7" s="1"/>
      <c r="B7" s="6"/>
      <c r="C7" s="1"/>
      <c r="D7" s="1"/>
    </row>
    <row r="8" spans="1:6" x14ac:dyDescent="0.25">
      <c r="A8" s="1"/>
      <c r="B8" s="6"/>
      <c r="C8" s="1"/>
      <c r="D8" s="1"/>
    </row>
    <row r="9" spans="1:6" x14ac:dyDescent="0.25">
      <c r="A9" s="177" t="s">
        <v>92</v>
      </c>
      <c r="B9" s="177"/>
      <c r="C9" s="177"/>
      <c r="D9" s="177"/>
    </row>
    <row r="10" spans="1:6" x14ac:dyDescent="0.25">
      <c r="A10" s="177" t="s">
        <v>93</v>
      </c>
      <c r="B10" s="177"/>
      <c r="C10" s="177"/>
      <c r="D10" s="177"/>
    </row>
    <row r="11" spans="1:6" x14ac:dyDescent="0.25">
      <c r="A11" s="177" t="s">
        <v>890</v>
      </c>
      <c r="B11" s="177"/>
      <c r="C11" s="177"/>
      <c r="D11" s="177"/>
    </row>
    <row r="13" spans="1:6" ht="30" x14ac:dyDescent="0.25">
      <c r="A13" s="24" t="s">
        <v>80</v>
      </c>
      <c r="B13" s="7" t="s">
        <v>167</v>
      </c>
      <c r="C13" s="39" t="s">
        <v>169</v>
      </c>
      <c r="D13" s="39" t="s">
        <v>170</v>
      </c>
      <c r="E13" s="39" t="s">
        <v>81</v>
      </c>
      <c r="F13" s="39" t="s">
        <v>82</v>
      </c>
    </row>
    <row r="14" spans="1:6" x14ac:dyDescent="0.25">
      <c r="A14" s="24">
        <v>1</v>
      </c>
      <c r="B14" s="7">
        <v>2</v>
      </c>
      <c r="C14" s="24">
        <v>3</v>
      </c>
      <c r="D14" s="24">
        <v>4</v>
      </c>
      <c r="E14" s="24">
        <v>5</v>
      </c>
      <c r="F14" s="24">
        <v>6</v>
      </c>
    </row>
    <row r="15" spans="1:6" x14ac:dyDescent="0.25">
      <c r="A15" s="24"/>
      <c r="B15" s="7"/>
      <c r="C15" s="24"/>
      <c r="D15" s="24"/>
      <c r="E15" s="24"/>
      <c r="F15" s="24"/>
    </row>
    <row r="16" spans="1:6" ht="30" x14ac:dyDescent="0.25">
      <c r="A16" s="25">
        <v>1</v>
      </c>
      <c r="B16" s="7" t="s">
        <v>295</v>
      </c>
      <c r="C16" s="24"/>
      <c r="D16" s="24"/>
      <c r="E16" s="24"/>
      <c r="F16" s="24"/>
    </row>
    <row r="17" spans="1:7" ht="45" x14ac:dyDescent="0.25">
      <c r="A17" s="25" t="s">
        <v>46</v>
      </c>
      <c r="B17" s="7" t="s">
        <v>296</v>
      </c>
      <c r="C17" s="24" t="s">
        <v>75</v>
      </c>
      <c r="D17" s="26">
        <v>401</v>
      </c>
      <c r="E17" s="21">
        <v>1977981.12</v>
      </c>
      <c r="F17" s="21">
        <v>2767870</v>
      </c>
    </row>
    <row r="18" spans="1:7" ht="45" x14ac:dyDescent="0.25">
      <c r="A18" s="25" t="s">
        <v>47</v>
      </c>
      <c r="B18" s="7" t="s">
        <v>338</v>
      </c>
      <c r="C18" s="24" t="s">
        <v>76</v>
      </c>
      <c r="D18" s="26">
        <v>402</v>
      </c>
      <c r="E18" s="21">
        <v>3182277</v>
      </c>
      <c r="F18" s="21">
        <v>1060733</v>
      </c>
    </row>
    <row r="19" spans="1:7" ht="45" x14ac:dyDescent="0.25">
      <c r="A19" s="25" t="s">
        <v>48</v>
      </c>
      <c r="B19" s="7" t="s">
        <v>297</v>
      </c>
      <c r="C19" s="24" t="s">
        <v>75</v>
      </c>
      <c r="D19" s="26">
        <v>403</v>
      </c>
      <c r="E19" s="21">
        <v>0</v>
      </c>
      <c r="F19" s="21">
        <v>0</v>
      </c>
    </row>
    <row r="20" spans="1:7" ht="45" x14ac:dyDescent="0.25">
      <c r="A20" s="25" t="s">
        <v>49</v>
      </c>
      <c r="B20" s="7" t="s">
        <v>257</v>
      </c>
      <c r="C20" s="24" t="s">
        <v>76</v>
      </c>
      <c r="D20" s="26">
        <v>404</v>
      </c>
      <c r="E20" s="21">
        <v>0</v>
      </c>
      <c r="F20" s="21">
        <v>0</v>
      </c>
    </row>
    <row r="21" spans="1:7" ht="45" x14ac:dyDescent="0.25">
      <c r="A21" s="25" t="s">
        <v>50</v>
      </c>
      <c r="B21" s="7" t="s">
        <v>329</v>
      </c>
      <c r="C21" s="24" t="s">
        <v>75</v>
      </c>
      <c r="D21" s="26">
        <v>405</v>
      </c>
      <c r="E21" s="21">
        <v>0</v>
      </c>
      <c r="F21" s="21">
        <v>0</v>
      </c>
    </row>
    <row r="22" spans="1:7" ht="30" x14ac:dyDescent="0.25">
      <c r="A22" s="25" t="s">
        <v>51</v>
      </c>
      <c r="B22" s="7" t="s">
        <v>330</v>
      </c>
      <c r="C22" s="24" t="s">
        <v>76</v>
      </c>
      <c r="D22" s="26">
        <v>406</v>
      </c>
      <c r="E22" s="21">
        <v>2550000</v>
      </c>
      <c r="F22" s="21">
        <v>2930000</v>
      </c>
    </row>
    <row r="23" spans="1:7" x14ac:dyDescent="0.25">
      <c r="A23" s="25" t="s">
        <v>52</v>
      </c>
      <c r="B23" s="7" t="s">
        <v>258</v>
      </c>
      <c r="C23" s="24" t="s">
        <v>75</v>
      </c>
      <c r="D23" s="26">
        <v>407</v>
      </c>
      <c r="E23" s="21">
        <v>94521</v>
      </c>
      <c r="F23" s="21">
        <v>42695</v>
      </c>
    </row>
    <row r="24" spans="1:7" x14ac:dyDescent="0.25">
      <c r="A24" s="25" t="s">
        <v>53</v>
      </c>
      <c r="B24" s="7" t="s">
        <v>259</v>
      </c>
      <c r="C24" s="24" t="s">
        <v>75</v>
      </c>
      <c r="D24" s="26">
        <v>408</v>
      </c>
      <c r="E24" s="21">
        <v>967557</v>
      </c>
      <c r="F24" s="21">
        <v>1463906</v>
      </c>
    </row>
    <row r="25" spans="1:7" ht="30" x14ac:dyDescent="0.25">
      <c r="A25" s="25" t="s">
        <v>54</v>
      </c>
      <c r="B25" s="7" t="s">
        <v>298</v>
      </c>
      <c r="C25" s="24" t="s">
        <v>77</v>
      </c>
      <c r="D25" s="26">
        <v>409</v>
      </c>
      <c r="E25" s="21">
        <v>1312574</v>
      </c>
      <c r="F25" s="21">
        <v>1531049</v>
      </c>
    </row>
    <row r="26" spans="1:7" ht="45" x14ac:dyDescent="0.25">
      <c r="A26" s="25" t="s">
        <v>55</v>
      </c>
      <c r="B26" s="7" t="s">
        <v>260</v>
      </c>
      <c r="C26" s="24" t="s">
        <v>77</v>
      </c>
      <c r="D26" s="26">
        <v>410</v>
      </c>
      <c r="E26" s="21">
        <v>11815</v>
      </c>
      <c r="F26" s="21">
        <v>9657</v>
      </c>
    </row>
    <row r="27" spans="1:7" ht="30" x14ac:dyDescent="0.25">
      <c r="A27" s="25" t="s">
        <v>56</v>
      </c>
      <c r="B27" s="7" t="s">
        <v>261</v>
      </c>
      <c r="C27" s="24" t="s">
        <v>77</v>
      </c>
      <c r="D27" s="26">
        <v>411</v>
      </c>
      <c r="E27" s="21">
        <v>0</v>
      </c>
      <c r="F27" s="21">
        <v>0</v>
      </c>
    </row>
    <row r="28" spans="1:7" ht="30" x14ac:dyDescent="0.25">
      <c r="A28" s="25" t="s">
        <v>57</v>
      </c>
      <c r="B28" s="7" t="s">
        <v>262</v>
      </c>
      <c r="C28" s="24" t="s">
        <v>77</v>
      </c>
      <c r="D28" s="26">
        <v>412</v>
      </c>
      <c r="E28" s="21">
        <v>0</v>
      </c>
      <c r="F28" s="21">
        <v>0</v>
      </c>
    </row>
    <row r="29" spans="1:7" ht="30" x14ac:dyDescent="0.25">
      <c r="A29" s="25" t="s">
        <v>58</v>
      </c>
      <c r="B29" s="7" t="s">
        <v>263</v>
      </c>
      <c r="C29" s="24" t="s">
        <v>77</v>
      </c>
      <c r="D29" s="26">
        <v>413</v>
      </c>
      <c r="E29" s="21">
        <v>0</v>
      </c>
      <c r="F29" s="21">
        <v>0</v>
      </c>
    </row>
    <row r="30" spans="1:7" x14ac:dyDescent="0.25">
      <c r="A30" s="25" t="s">
        <v>59</v>
      </c>
      <c r="B30" s="7" t="s">
        <v>264</v>
      </c>
      <c r="C30" s="24" t="s">
        <v>75</v>
      </c>
      <c r="D30" s="26">
        <v>414</v>
      </c>
      <c r="E30" s="21">
        <v>2600204</v>
      </c>
      <c r="F30" s="21">
        <v>1106837</v>
      </c>
    </row>
    <row r="31" spans="1:7" x14ac:dyDescent="0.25">
      <c r="A31" s="25" t="s">
        <v>60</v>
      </c>
      <c r="B31" s="7" t="s">
        <v>265</v>
      </c>
      <c r="C31" s="24" t="s">
        <v>77</v>
      </c>
      <c r="D31" s="26">
        <v>415</v>
      </c>
      <c r="E31" s="35">
        <v>485759.12000000011</v>
      </c>
      <c r="F31" s="21">
        <v>74428</v>
      </c>
    </row>
    <row r="32" spans="1:7" ht="45" x14ac:dyDescent="0.25">
      <c r="A32" s="25" t="s">
        <v>61</v>
      </c>
      <c r="B32" s="7" t="s">
        <v>299</v>
      </c>
      <c r="C32" s="24" t="s">
        <v>78</v>
      </c>
      <c r="D32" s="26">
        <v>416</v>
      </c>
      <c r="E32" s="21">
        <f>E17-E18-E22+E23+E24-E25-E26+E30-E31</f>
        <v>-1902162</v>
      </c>
      <c r="F32" s="21">
        <v>-224559</v>
      </c>
      <c r="G32" s="27"/>
    </row>
    <row r="33" spans="1:6" x14ac:dyDescent="0.25">
      <c r="A33" s="25"/>
      <c r="B33" s="7"/>
      <c r="C33" s="24"/>
      <c r="D33" s="26"/>
      <c r="E33" s="21"/>
      <c r="F33" s="21"/>
    </row>
    <row r="34" spans="1:6" ht="30" x14ac:dyDescent="0.25">
      <c r="A34" s="25">
        <v>2</v>
      </c>
      <c r="B34" s="7" t="s">
        <v>300</v>
      </c>
      <c r="C34" s="24"/>
      <c r="D34" s="26"/>
      <c r="E34" s="21"/>
      <c r="F34" s="21"/>
    </row>
    <row r="35" spans="1:6" x14ac:dyDescent="0.25">
      <c r="A35" s="25" t="s">
        <v>62</v>
      </c>
      <c r="B35" s="7" t="s">
        <v>266</v>
      </c>
      <c r="C35" s="24" t="s">
        <v>75</v>
      </c>
      <c r="D35" s="26">
        <v>417</v>
      </c>
      <c r="E35" s="21">
        <v>0</v>
      </c>
      <c r="F35" s="21">
        <v>0</v>
      </c>
    </row>
    <row r="36" spans="1:6" ht="30" x14ac:dyDescent="0.25">
      <c r="A36" s="25" t="s">
        <v>63</v>
      </c>
      <c r="B36" s="7" t="s">
        <v>267</v>
      </c>
      <c r="C36" s="24" t="s">
        <v>77</v>
      </c>
      <c r="D36" s="26">
        <v>418</v>
      </c>
      <c r="E36" s="21">
        <v>262128</v>
      </c>
      <c r="F36" s="21">
        <v>2568765</v>
      </c>
    </row>
    <row r="37" spans="1:6" ht="30" x14ac:dyDescent="0.25">
      <c r="A37" s="25" t="s">
        <v>64</v>
      </c>
      <c r="B37" s="7" t="s">
        <v>268</v>
      </c>
      <c r="C37" s="24" t="s">
        <v>77</v>
      </c>
      <c r="D37" s="26">
        <v>419</v>
      </c>
      <c r="E37" s="21">
        <v>0</v>
      </c>
      <c r="F37" s="21">
        <v>0</v>
      </c>
    </row>
    <row r="38" spans="1:6" ht="45" x14ac:dyDescent="0.25">
      <c r="A38" s="25" t="s">
        <v>65</v>
      </c>
      <c r="B38" s="7" t="s">
        <v>301</v>
      </c>
      <c r="C38" s="24" t="s">
        <v>75</v>
      </c>
      <c r="D38" s="26">
        <v>420</v>
      </c>
      <c r="E38" s="21">
        <v>0</v>
      </c>
      <c r="F38" s="21">
        <v>0</v>
      </c>
    </row>
    <row r="39" spans="1:6" ht="45" x14ac:dyDescent="0.25">
      <c r="A39" s="25" t="s">
        <v>66</v>
      </c>
      <c r="B39" s="7" t="s">
        <v>302</v>
      </c>
      <c r="C39" s="24" t="s">
        <v>77</v>
      </c>
      <c r="D39" s="26">
        <v>421</v>
      </c>
      <c r="E39" s="21">
        <v>0</v>
      </c>
      <c r="F39" s="21">
        <v>0</v>
      </c>
    </row>
    <row r="40" spans="1:6" x14ac:dyDescent="0.25">
      <c r="A40" s="25" t="s">
        <v>67</v>
      </c>
      <c r="B40" s="7" t="s">
        <v>269</v>
      </c>
      <c r="C40" s="24" t="s">
        <v>77</v>
      </c>
      <c r="D40" s="26">
        <v>422</v>
      </c>
      <c r="E40" s="21">
        <v>0</v>
      </c>
      <c r="F40" s="21">
        <v>0</v>
      </c>
    </row>
    <row r="41" spans="1:6" x14ac:dyDescent="0.25">
      <c r="A41" s="25" t="s">
        <v>68</v>
      </c>
      <c r="B41" s="7" t="s">
        <v>270</v>
      </c>
      <c r="C41" s="24" t="s">
        <v>75</v>
      </c>
      <c r="D41" s="26">
        <v>423</v>
      </c>
      <c r="E41" s="21">
        <v>0</v>
      </c>
      <c r="F41" s="21">
        <v>0</v>
      </c>
    </row>
    <row r="42" spans="1:6" x14ac:dyDescent="0.25">
      <c r="A42" s="25" t="s">
        <v>69</v>
      </c>
      <c r="B42" s="7" t="s">
        <v>271</v>
      </c>
      <c r="C42" s="24" t="s">
        <v>77</v>
      </c>
      <c r="D42" s="26">
        <v>424</v>
      </c>
      <c r="E42" s="21">
        <v>0</v>
      </c>
      <c r="F42" s="21">
        <v>0</v>
      </c>
    </row>
    <row r="43" spans="1:6" ht="30" x14ac:dyDescent="0.25">
      <c r="A43" s="25" t="s">
        <v>70</v>
      </c>
      <c r="B43" s="7" t="s">
        <v>272</v>
      </c>
      <c r="C43" s="24" t="s">
        <v>75</v>
      </c>
      <c r="D43" s="26">
        <v>425</v>
      </c>
      <c r="E43" s="21">
        <v>0</v>
      </c>
      <c r="F43" s="21">
        <v>0</v>
      </c>
    </row>
    <row r="44" spans="1:6" ht="30" x14ac:dyDescent="0.25">
      <c r="A44" s="25" t="s">
        <v>71</v>
      </c>
      <c r="B44" s="7" t="s">
        <v>273</v>
      </c>
      <c r="C44" s="24" t="s">
        <v>77</v>
      </c>
      <c r="D44" s="26">
        <v>426</v>
      </c>
      <c r="E44" s="21">
        <v>0</v>
      </c>
      <c r="F44" s="21">
        <v>0</v>
      </c>
    </row>
    <row r="45" spans="1:6" x14ac:dyDescent="0.25">
      <c r="A45" s="25" t="s">
        <v>72</v>
      </c>
      <c r="B45" s="7" t="s">
        <v>274</v>
      </c>
      <c r="C45" s="24" t="s">
        <v>75</v>
      </c>
      <c r="D45" s="26">
        <v>427</v>
      </c>
      <c r="E45" s="21">
        <v>0</v>
      </c>
      <c r="F45" s="21">
        <v>0</v>
      </c>
    </row>
    <row r="46" spans="1:6" x14ac:dyDescent="0.25">
      <c r="A46" s="25" t="s">
        <v>73</v>
      </c>
      <c r="B46" s="7" t="s">
        <v>275</v>
      </c>
      <c r="C46" s="24" t="s">
        <v>77</v>
      </c>
      <c r="D46" s="26">
        <v>428</v>
      </c>
      <c r="E46" s="21">
        <v>0</v>
      </c>
      <c r="F46" s="21">
        <v>0</v>
      </c>
    </row>
    <row r="47" spans="1:6" ht="45" x14ac:dyDescent="0.25">
      <c r="A47" s="25" t="s">
        <v>332</v>
      </c>
      <c r="B47" s="7" t="s">
        <v>331</v>
      </c>
      <c r="C47" s="24" t="s">
        <v>78</v>
      </c>
      <c r="D47" s="26">
        <v>429</v>
      </c>
      <c r="E47" s="21">
        <f>-E36</f>
        <v>-262128</v>
      </c>
      <c r="F47" s="21">
        <v>-2568765</v>
      </c>
    </row>
    <row r="48" spans="1:6" x14ac:dyDescent="0.25">
      <c r="A48" s="25"/>
      <c r="B48" s="7"/>
      <c r="C48" s="24"/>
      <c r="D48" s="26"/>
      <c r="E48" s="21"/>
      <c r="F48" s="21"/>
    </row>
    <row r="49" spans="1:6" ht="45" x14ac:dyDescent="0.25">
      <c r="A49" s="25">
        <v>3</v>
      </c>
      <c r="B49" s="7" t="s">
        <v>303</v>
      </c>
      <c r="C49" s="24" t="s">
        <v>78</v>
      </c>
      <c r="D49" s="26">
        <v>430</v>
      </c>
      <c r="E49" s="21">
        <f>E32+E47</f>
        <v>-2164290</v>
      </c>
      <c r="F49" s="21">
        <v>-2793324</v>
      </c>
    </row>
    <row r="50" spans="1:6" x14ac:dyDescent="0.25">
      <c r="A50" s="25"/>
      <c r="B50" s="7"/>
      <c r="C50" s="24"/>
      <c r="D50" s="26"/>
      <c r="E50" s="21"/>
      <c r="F50" s="21"/>
    </row>
    <row r="51" spans="1:6" ht="30" x14ac:dyDescent="0.25">
      <c r="A51" s="25">
        <v>4</v>
      </c>
      <c r="B51" s="7" t="s">
        <v>276</v>
      </c>
      <c r="C51" s="24" t="s">
        <v>78</v>
      </c>
      <c r="D51" s="26">
        <v>431</v>
      </c>
      <c r="E51" s="21">
        <f>'1'!F16</f>
        <v>5880590</v>
      </c>
      <c r="F51" s="21">
        <v>4905650</v>
      </c>
    </row>
    <row r="52" spans="1:6" ht="45" x14ac:dyDescent="0.25">
      <c r="A52" s="25">
        <v>5</v>
      </c>
      <c r="B52" s="7" t="s">
        <v>304</v>
      </c>
      <c r="C52" s="24" t="s">
        <v>78</v>
      </c>
      <c r="D52" s="26">
        <v>432</v>
      </c>
      <c r="E52" s="35">
        <v>0</v>
      </c>
      <c r="F52" s="21">
        <v>0</v>
      </c>
    </row>
    <row r="53" spans="1:6" ht="45" x14ac:dyDescent="0.25">
      <c r="A53" s="25" t="s">
        <v>74</v>
      </c>
      <c r="B53" s="7" t="s">
        <v>277</v>
      </c>
      <c r="C53" s="24" t="s">
        <v>78</v>
      </c>
      <c r="D53" s="26">
        <v>433</v>
      </c>
      <c r="E53" s="21">
        <f>E49+E51</f>
        <v>3716300</v>
      </c>
      <c r="F53" s="21">
        <v>2112326</v>
      </c>
    </row>
    <row r="55" spans="1:6" ht="69" customHeight="1" x14ac:dyDescent="0.25">
      <c r="A55" s="43" t="s">
        <v>83</v>
      </c>
      <c r="B55" s="8" t="s">
        <v>99</v>
      </c>
      <c r="C55" s="34" t="s">
        <v>84</v>
      </c>
      <c r="D55" s="174" t="s">
        <v>86</v>
      </c>
      <c r="E55" s="174"/>
    </row>
    <row r="56" spans="1:6" ht="26.25" x14ac:dyDescent="0.25">
      <c r="A56" s="43" t="s">
        <v>908</v>
      </c>
      <c r="B56" s="9" t="s">
        <v>440</v>
      </c>
      <c r="C56" s="1"/>
      <c r="D56" s="176" t="s">
        <v>394</v>
      </c>
      <c r="E56" s="176"/>
    </row>
    <row r="57" spans="1:6" x14ac:dyDescent="0.25">
      <c r="D57" s="176" t="s">
        <v>395</v>
      </c>
      <c r="E57" s="176"/>
    </row>
  </sheetData>
  <mergeCells count="6">
    <mergeCell ref="D57:E57"/>
    <mergeCell ref="A9:D9"/>
    <mergeCell ref="A10:D10"/>
    <mergeCell ref="A11:D11"/>
    <mergeCell ref="D55:E55"/>
    <mergeCell ref="D56:E56"/>
  </mergeCells>
  <pageMargins left="0.70866141732283472" right="0.70866141732283472" top="0.74803149606299213" bottom="0.74803149606299213" header="0.31496062992125984" footer="0.31496062992125984"/>
  <pageSetup paperSize="9" scale="98" fitToWidth="2" fitToHeight="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IR35"/>
  <sheetViews>
    <sheetView view="pageBreakPreview" zoomScaleNormal="100" zoomScaleSheetLayoutView="100" workbookViewId="0">
      <selection activeCell="J19" sqref="J19"/>
    </sheetView>
  </sheetViews>
  <sheetFormatPr defaultColWidth="8" defaultRowHeight="12.75" customHeight="1" x14ac:dyDescent="0.2"/>
  <cols>
    <col min="1" max="1" width="10.85546875" style="48" customWidth="1"/>
    <col min="2" max="2" width="5.7109375" style="48" customWidth="1"/>
    <col min="3" max="3" width="57.5703125" style="48" customWidth="1"/>
    <col min="4" max="4" width="7.140625" style="48" customWidth="1"/>
    <col min="5" max="6" width="16.42578125" style="48" customWidth="1"/>
    <col min="7" max="7" width="18.28515625" style="65" hidden="1" customWidth="1"/>
    <col min="8" max="252" width="9.140625" style="65" customWidth="1"/>
    <col min="253" max="16384" width="8" style="64"/>
  </cols>
  <sheetData>
    <row r="2" spans="2:6" x14ac:dyDescent="0.2">
      <c r="B2" s="48" t="s">
        <v>87</v>
      </c>
      <c r="D2" s="48" t="s">
        <v>393</v>
      </c>
    </row>
    <row r="3" spans="2:6" x14ac:dyDescent="0.2">
      <c r="B3" s="48" t="s">
        <v>88</v>
      </c>
    </row>
    <row r="4" spans="2:6" x14ac:dyDescent="0.2">
      <c r="B4" s="48" t="s">
        <v>89</v>
      </c>
    </row>
    <row r="5" spans="2:6" x14ac:dyDescent="0.2">
      <c r="B5" s="48" t="s">
        <v>90</v>
      </c>
    </row>
    <row r="6" spans="2:6" x14ac:dyDescent="0.2">
      <c r="B6" s="48" t="s">
        <v>91</v>
      </c>
    </row>
    <row r="7" spans="2:6" x14ac:dyDescent="0.2">
      <c r="B7" s="1" t="s">
        <v>320</v>
      </c>
    </row>
    <row r="10" spans="2:6" x14ac:dyDescent="0.2">
      <c r="B10" s="180" t="s">
        <v>414</v>
      </c>
      <c r="C10" s="180"/>
      <c r="D10" s="180"/>
      <c r="E10" s="180"/>
      <c r="F10" s="180"/>
    </row>
    <row r="11" spans="2:6" x14ac:dyDescent="0.2">
      <c r="B11" s="180" t="s">
        <v>891</v>
      </c>
      <c r="C11" s="180"/>
      <c r="D11" s="180"/>
      <c r="E11" s="180"/>
      <c r="F11" s="180"/>
    </row>
    <row r="12" spans="2:6" x14ac:dyDescent="0.2">
      <c r="B12" s="63"/>
      <c r="C12" s="63"/>
      <c r="D12" s="63"/>
      <c r="E12" s="63"/>
      <c r="F12" s="63"/>
    </row>
    <row r="13" spans="2:6" ht="25.5" x14ac:dyDescent="0.2">
      <c r="F13" s="79" t="s">
        <v>79</v>
      </c>
    </row>
    <row r="14" spans="2:6" ht="25.5" customHeight="1" x14ac:dyDescent="0.2">
      <c r="B14" s="74" t="s">
        <v>80</v>
      </c>
      <c r="C14" s="52" t="s">
        <v>415</v>
      </c>
      <c r="D14" s="52" t="s">
        <v>347</v>
      </c>
      <c r="E14" s="52" t="s">
        <v>81</v>
      </c>
      <c r="F14" s="52" t="s">
        <v>82</v>
      </c>
    </row>
    <row r="15" spans="2:6" x14ac:dyDescent="0.2">
      <c r="B15" s="54">
        <v>1</v>
      </c>
      <c r="C15" s="54">
        <v>2</v>
      </c>
      <c r="D15" s="54">
        <v>3</v>
      </c>
      <c r="E15" s="54">
        <v>4</v>
      </c>
      <c r="F15" s="54">
        <v>5</v>
      </c>
    </row>
    <row r="16" spans="2:6" ht="19.5" customHeight="1" x14ac:dyDescent="0.2">
      <c r="B16" s="54" t="s">
        <v>346</v>
      </c>
      <c r="C16" s="69" t="s">
        <v>416</v>
      </c>
      <c r="D16" s="54">
        <v>501</v>
      </c>
      <c r="E16" s="73"/>
      <c r="F16" s="73"/>
    </row>
    <row r="17" spans="1:7" ht="20.100000000000001" customHeight="1" x14ac:dyDescent="0.2">
      <c r="B17" s="54" t="s">
        <v>343</v>
      </c>
      <c r="C17" s="69" t="s">
        <v>417</v>
      </c>
      <c r="D17" s="54">
        <v>502</v>
      </c>
      <c r="E17" s="70">
        <v>53021245</v>
      </c>
      <c r="F17" s="70">
        <v>56928123</v>
      </c>
    </row>
    <row r="18" spans="1:7" ht="20.100000000000001" customHeight="1" x14ac:dyDescent="0.2">
      <c r="B18" s="54" t="s">
        <v>342</v>
      </c>
      <c r="C18" s="69" t="s">
        <v>418</v>
      </c>
      <c r="D18" s="54">
        <v>503</v>
      </c>
      <c r="E18" s="68">
        <v>3428206</v>
      </c>
      <c r="F18" s="68">
        <v>3703876</v>
      </c>
    </row>
    <row r="19" spans="1:7" ht="20.100000000000001" customHeight="1" x14ac:dyDescent="0.2">
      <c r="B19" s="54" t="s">
        <v>341</v>
      </c>
      <c r="C19" s="69" t="s">
        <v>419</v>
      </c>
      <c r="D19" s="54">
        <v>504</v>
      </c>
      <c r="E19" s="68">
        <v>15.466200000000001</v>
      </c>
      <c r="F19" s="68">
        <v>15.369899999999999</v>
      </c>
    </row>
    <row r="20" spans="1:7" ht="18.75" customHeight="1" x14ac:dyDescent="0.2">
      <c r="B20" s="54" t="s">
        <v>345</v>
      </c>
      <c r="C20" s="69" t="s">
        <v>420</v>
      </c>
      <c r="D20" s="54">
        <v>505</v>
      </c>
      <c r="E20" s="70"/>
      <c r="F20" s="70"/>
    </row>
    <row r="21" spans="1:7" ht="20.100000000000001" customHeight="1" x14ac:dyDescent="0.2">
      <c r="B21" s="54" t="s">
        <v>343</v>
      </c>
      <c r="C21" s="69" t="s">
        <v>421</v>
      </c>
      <c r="D21" s="54">
        <v>506</v>
      </c>
      <c r="E21" s="70">
        <v>51599232</v>
      </c>
      <c r="F21" s="70">
        <v>53808363</v>
      </c>
    </row>
    <row r="22" spans="1:7" ht="20.100000000000001" customHeight="1" x14ac:dyDescent="0.2">
      <c r="B22" s="54" t="s">
        <v>342</v>
      </c>
      <c r="C22" s="69" t="s">
        <v>422</v>
      </c>
      <c r="D22" s="54">
        <v>507</v>
      </c>
      <c r="E22" s="68">
        <v>3410402</v>
      </c>
      <c r="F22" s="68">
        <v>3533102</v>
      </c>
    </row>
    <row r="23" spans="1:7" ht="20.100000000000001" customHeight="1" x14ac:dyDescent="0.2">
      <c r="B23" s="54" t="s">
        <v>341</v>
      </c>
      <c r="C23" s="69" t="s">
        <v>423</v>
      </c>
      <c r="D23" s="54">
        <v>508</v>
      </c>
      <c r="E23" s="68">
        <v>15.13</v>
      </c>
      <c r="F23" s="68">
        <v>15.229799999999999</v>
      </c>
    </row>
    <row r="24" spans="1:7" ht="20.100000000000001" customHeight="1" x14ac:dyDescent="0.2">
      <c r="B24" s="54" t="s">
        <v>344</v>
      </c>
      <c r="C24" s="69" t="s">
        <v>424</v>
      </c>
      <c r="D24" s="54">
        <v>509</v>
      </c>
      <c r="E24" s="70"/>
      <c r="F24" s="70"/>
      <c r="G24" s="167" t="s">
        <v>425</v>
      </c>
    </row>
    <row r="25" spans="1:7" ht="18" customHeight="1" x14ac:dyDescent="0.2">
      <c r="B25" s="54" t="s">
        <v>343</v>
      </c>
      <c r="C25" s="69" t="s">
        <v>426</v>
      </c>
      <c r="D25" s="54">
        <v>510</v>
      </c>
      <c r="E25" s="68">
        <v>2.4774513236650007E-2</v>
      </c>
      <c r="F25" s="68">
        <v>2.5399999999999999E-2</v>
      </c>
      <c r="G25" s="72">
        <v>103598555.66</v>
      </c>
    </row>
    <row r="26" spans="1:7" ht="18.75" customHeight="1" x14ac:dyDescent="0.2">
      <c r="B26" s="54" t="s">
        <v>342</v>
      </c>
      <c r="C26" s="69" t="s">
        <v>427</v>
      </c>
      <c r="D26" s="54">
        <v>511</v>
      </c>
      <c r="E26" s="71">
        <v>1.178281839915613E-2</v>
      </c>
      <c r="F26" s="71">
        <v>4.3E-3</v>
      </c>
      <c r="G26" s="65" t="s">
        <v>428</v>
      </c>
    </row>
    <row r="27" spans="1:7" ht="20.100000000000001" customHeight="1" x14ac:dyDescent="0.2">
      <c r="B27" s="54" t="s">
        <v>341</v>
      </c>
      <c r="C27" s="69" t="s">
        <v>429</v>
      </c>
      <c r="D27" s="54">
        <v>512</v>
      </c>
      <c r="E27" s="70">
        <v>0</v>
      </c>
      <c r="F27" s="70">
        <v>0</v>
      </c>
    </row>
    <row r="28" spans="1:7" ht="20.100000000000001" customHeight="1" x14ac:dyDescent="0.2">
      <c r="B28" s="54" t="s">
        <v>44</v>
      </c>
      <c r="C28" s="69" t="s">
        <v>430</v>
      </c>
      <c r="D28" s="54">
        <v>513</v>
      </c>
      <c r="E28" s="68">
        <v>-2.1812940897654468E-2</v>
      </c>
      <c r="F28" s="68">
        <v>-8.0999999999999996E-3</v>
      </c>
    </row>
    <row r="31" spans="1:7" ht="16.5" customHeight="1" x14ac:dyDescent="0.2">
      <c r="A31" s="179" t="s">
        <v>83</v>
      </c>
      <c r="B31" s="179"/>
      <c r="C31" s="67" t="s">
        <v>431</v>
      </c>
      <c r="D31" s="182" t="s">
        <v>84</v>
      </c>
      <c r="E31" s="183" t="s">
        <v>432</v>
      </c>
      <c r="F31" s="183"/>
    </row>
    <row r="32" spans="1:7" ht="16.5" customHeight="1" x14ac:dyDescent="0.2">
      <c r="A32" s="179" t="s">
        <v>909</v>
      </c>
      <c r="B32" s="179"/>
      <c r="C32" s="66" t="s">
        <v>340</v>
      </c>
      <c r="D32" s="182"/>
      <c r="E32" s="183"/>
      <c r="F32" s="183"/>
    </row>
    <row r="33" spans="3:7" x14ac:dyDescent="0.2">
      <c r="E33" s="181" t="s">
        <v>339</v>
      </c>
      <c r="F33" s="181"/>
    </row>
    <row r="34" spans="3:7" ht="17.25" customHeight="1" x14ac:dyDescent="0.2"/>
    <row r="35" spans="3:7" ht="23.25" customHeight="1" x14ac:dyDescent="0.4">
      <c r="C35" s="178"/>
      <c r="D35" s="178"/>
      <c r="E35" s="178"/>
      <c r="F35" s="178"/>
      <c r="G35" s="178"/>
    </row>
  </sheetData>
  <mergeCells count="8">
    <mergeCell ref="C35:G35"/>
    <mergeCell ref="A31:B31"/>
    <mergeCell ref="B11:F11"/>
    <mergeCell ref="E33:F33"/>
    <mergeCell ref="B10:F10"/>
    <mergeCell ref="A32:B32"/>
    <mergeCell ref="D31:D32"/>
    <mergeCell ref="E31:F32"/>
  </mergeCells>
  <pageMargins left="0.43307086614173229" right="0.31496062992125984" top="0.74803149606299213" bottom="0.9055118110236221" header="0.27559055118110237" footer="0.31496062992125984"/>
  <pageSetup scale="8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S71"/>
  <sheetViews>
    <sheetView view="pageBreakPreview" topLeftCell="A46" zoomScaleNormal="100" zoomScaleSheetLayoutView="100" workbookViewId="0">
      <selection activeCell="D22" sqref="D22"/>
    </sheetView>
  </sheetViews>
  <sheetFormatPr defaultRowHeight="12.75" customHeight="1" x14ac:dyDescent="0.2"/>
  <cols>
    <col min="1" max="1" width="47" style="79" customWidth="1"/>
    <col min="2" max="2" width="10.7109375" style="49" customWidth="1"/>
    <col min="3" max="3" width="11.85546875" style="157" customWidth="1"/>
    <col min="4" max="4" width="5.140625" style="48" customWidth="1"/>
    <col min="5" max="5" width="12.5703125" style="78" customWidth="1"/>
    <col min="6" max="6" width="5.28515625" style="67" customWidth="1"/>
    <col min="7" max="7" width="12.7109375" style="75" customWidth="1"/>
    <col min="8" max="8" width="5.28515625" style="67" customWidth="1"/>
    <col min="9" max="9" width="16.5703125" style="76" customWidth="1"/>
    <col min="10" max="10" width="7.5703125" style="67" customWidth="1"/>
    <col min="11" max="11" width="12" style="75" customWidth="1"/>
    <col min="12" max="12" width="5.42578125" style="77" customWidth="1"/>
    <col min="13" max="13" width="16.85546875" style="76" customWidth="1"/>
    <col min="14" max="14" width="6.42578125" style="67" customWidth="1"/>
    <col min="15" max="15" width="13.140625" style="75" customWidth="1"/>
    <col min="16" max="16" width="6.42578125" style="67" customWidth="1"/>
    <col min="17" max="17" width="13.28515625" style="75" customWidth="1"/>
    <col min="18" max="18" width="32.42578125" style="48" hidden="1" customWidth="1"/>
    <col min="19" max="19" width="14.85546875" style="48" hidden="1" customWidth="1"/>
    <col min="20" max="16384" width="9.140625" style="48"/>
  </cols>
  <sheetData>
    <row r="1" spans="1:18" x14ac:dyDescent="0.2">
      <c r="A1" s="48" t="s">
        <v>87</v>
      </c>
      <c r="B1" s="49" t="s">
        <v>393</v>
      </c>
    </row>
    <row r="2" spans="1:18" x14ac:dyDescent="0.2">
      <c r="A2" s="48" t="s">
        <v>88</v>
      </c>
    </row>
    <row r="3" spans="1:18" x14ac:dyDescent="0.2">
      <c r="A3" s="48" t="s">
        <v>89</v>
      </c>
    </row>
    <row r="4" spans="1:18" x14ac:dyDescent="0.2">
      <c r="A4" s="48" t="s">
        <v>90</v>
      </c>
    </row>
    <row r="5" spans="1:18" x14ac:dyDescent="0.2">
      <c r="A5" s="48" t="s">
        <v>91</v>
      </c>
    </row>
    <row r="6" spans="1:18" x14ac:dyDescent="0.2">
      <c r="A6" s="1" t="s">
        <v>320</v>
      </c>
    </row>
    <row r="8" spans="1:18" x14ac:dyDescent="0.2">
      <c r="A8" s="180" t="s">
        <v>442</v>
      </c>
      <c r="B8" s="180"/>
      <c r="C8" s="180"/>
      <c r="D8" s="180"/>
      <c r="E8" s="180"/>
      <c r="F8" s="180"/>
      <c r="G8" s="180"/>
      <c r="H8" s="180"/>
      <c r="I8" s="180"/>
      <c r="J8" s="180"/>
      <c r="K8" s="180"/>
      <c r="L8" s="180"/>
      <c r="M8" s="180"/>
      <c r="N8" s="180"/>
      <c r="O8" s="180"/>
      <c r="P8" s="180"/>
      <c r="Q8" s="180"/>
    </row>
    <row r="9" spans="1:18" x14ac:dyDescent="0.2">
      <c r="A9" s="180" t="s">
        <v>892</v>
      </c>
      <c r="B9" s="180"/>
      <c r="C9" s="180"/>
      <c r="D9" s="180"/>
      <c r="E9" s="180"/>
      <c r="F9" s="180"/>
      <c r="G9" s="180"/>
      <c r="H9" s="180"/>
      <c r="I9" s="180"/>
      <c r="J9" s="180"/>
      <c r="K9" s="180"/>
      <c r="L9" s="180"/>
      <c r="M9" s="180"/>
      <c r="N9" s="180"/>
      <c r="O9" s="180"/>
      <c r="P9" s="180"/>
      <c r="Q9" s="180"/>
    </row>
    <row r="10" spans="1:18" x14ac:dyDescent="0.2">
      <c r="A10" s="158"/>
      <c r="B10" s="116"/>
      <c r="C10" s="115"/>
      <c r="D10" s="114"/>
      <c r="E10" s="113"/>
      <c r="F10" s="110"/>
      <c r="G10" s="109"/>
      <c r="H10" s="110"/>
      <c r="I10" s="111"/>
      <c r="J10" s="110"/>
      <c r="K10" s="109"/>
      <c r="L10" s="112"/>
      <c r="M10" s="111"/>
      <c r="N10" s="110"/>
      <c r="O10" s="109"/>
      <c r="P10" s="110"/>
      <c r="Q10" s="109"/>
    </row>
    <row r="11" spans="1:18" x14ac:dyDescent="0.2">
      <c r="A11" s="79" t="s">
        <v>443</v>
      </c>
    </row>
    <row r="12" spans="1:18" ht="45.75" customHeight="1" x14ac:dyDescent="0.2">
      <c r="A12" s="193" t="s">
        <v>444</v>
      </c>
      <c r="B12" s="194"/>
      <c r="C12" s="195"/>
      <c r="D12" s="186" t="s">
        <v>347</v>
      </c>
      <c r="E12" s="189" t="s">
        <v>445</v>
      </c>
      <c r="F12" s="186" t="s">
        <v>347</v>
      </c>
      <c r="G12" s="184" t="s">
        <v>446</v>
      </c>
      <c r="H12" s="186" t="s">
        <v>347</v>
      </c>
      <c r="I12" s="191" t="s">
        <v>447</v>
      </c>
      <c r="J12" s="186" t="s">
        <v>347</v>
      </c>
      <c r="K12" s="184" t="s">
        <v>448</v>
      </c>
      <c r="L12" s="196" t="s">
        <v>347</v>
      </c>
      <c r="M12" s="191" t="s">
        <v>449</v>
      </c>
      <c r="N12" s="186" t="s">
        <v>347</v>
      </c>
      <c r="O12" s="184" t="s">
        <v>450</v>
      </c>
      <c r="P12" s="186" t="s">
        <v>347</v>
      </c>
      <c r="Q12" s="184" t="s">
        <v>451</v>
      </c>
      <c r="R12" s="107"/>
    </row>
    <row r="13" spans="1:18" ht="63" customHeight="1" x14ac:dyDescent="0.2">
      <c r="A13" s="52" t="s">
        <v>452</v>
      </c>
      <c r="B13" s="52" t="s">
        <v>453</v>
      </c>
      <c r="C13" s="52" t="s">
        <v>454</v>
      </c>
      <c r="D13" s="187"/>
      <c r="E13" s="190"/>
      <c r="F13" s="187"/>
      <c r="G13" s="185"/>
      <c r="H13" s="187"/>
      <c r="I13" s="192"/>
      <c r="J13" s="187"/>
      <c r="K13" s="185"/>
      <c r="L13" s="197"/>
      <c r="M13" s="192"/>
      <c r="N13" s="187"/>
      <c r="O13" s="185"/>
      <c r="P13" s="187"/>
      <c r="Q13" s="185"/>
      <c r="R13" s="107">
        <v>102235371.31999999</v>
      </c>
    </row>
    <row r="14" spans="1:18" x14ac:dyDescent="0.2">
      <c r="A14" s="193">
        <v>1</v>
      </c>
      <c r="B14" s="194"/>
      <c r="C14" s="195"/>
      <c r="D14" s="188"/>
      <c r="E14" s="108">
        <v>2</v>
      </c>
      <c r="F14" s="188"/>
      <c r="G14" s="108">
        <v>3</v>
      </c>
      <c r="H14" s="188"/>
      <c r="I14" s="52">
        <v>4</v>
      </c>
      <c r="J14" s="188"/>
      <c r="K14" s="108">
        <v>5</v>
      </c>
      <c r="L14" s="198"/>
      <c r="M14" s="52">
        <v>6</v>
      </c>
      <c r="N14" s="188"/>
      <c r="O14" s="108">
        <v>7</v>
      </c>
      <c r="P14" s="188"/>
      <c r="Q14" s="108">
        <v>8</v>
      </c>
      <c r="R14" s="107"/>
    </row>
    <row r="15" spans="1:18" ht="19.5" customHeight="1" x14ac:dyDescent="0.2">
      <c r="A15" s="106" t="s">
        <v>455</v>
      </c>
      <c r="B15" s="52"/>
      <c r="C15" s="105"/>
      <c r="D15" s="54" t="s">
        <v>456</v>
      </c>
      <c r="E15" s="104"/>
      <c r="F15" s="99" t="s">
        <v>457</v>
      </c>
      <c r="G15" s="103"/>
      <c r="H15" s="101" t="s">
        <v>458</v>
      </c>
      <c r="I15" s="102"/>
      <c r="J15" s="101" t="s">
        <v>459</v>
      </c>
      <c r="K15" s="98"/>
      <c r="L15" s="101" t="s">
        <v>460</v>
      </c>
      <c r="M15" s="100"/>
      <c r="N15" s="99" t="s">
        <v>461</v>
      </c>
      <c r="O15" s="98"/>
      <c r="P15" s="99" t="s">
        <v>462</v>
      </c>
      <c r="Q15" s="98"/>
      <c r="R15" s="97"/>
    </row>
    <row r="16" spans="1:18" ht="19.5" customHeight="1" x14ac:dyDescent="0.2">
      <c r="A16" s="106" t="s">
        <v>463</v>
      </c>
      <c r="B16" s="52"/>
      <c r="C16" s="105"/>
      <c r="D16" s="54" t="s">
        <v>464</v>
      </c>
      <c r="E16" s="104"/>
      <c r="F16" s="99" t="s">
        <v>465</v>
      </c>
      <c r="G16" s="103"/>
      <c r="H16" s="101" t="s">
        <v>466</v>
      </c>
      <c r="I16" s="102">
        <v>26814808.350000001</v>
      </c>
      <c r="J16" s="101" t="s">
        <v>467</v>
      </c>
      <c r="K16" s="98"/>
      <c r="L16" s="101" t="s">
        <v>468</v>
      </c>
      <c r="M16" s="100">
        <v>24870129.649999999</v>
      </c>
      <c r="N16" s="99" t="s">
        <v>469</v>
      </c>
      <c r="O16" s="98"/>
      <c r="P16" s="99" t="s">
        <v>470</v>
      </c>
      <c r="Q16" s="98">
        <v>48.062899999999999</v>
      </c>
      <c r="R16" s="97"/>
    </row>
    <row r="17" spans="1:18" ht="19.5" customHeight="1" x14ac:dyDescent="0.2">
      <c r="A17" s="106" t="s">
        <v>471</v>
      </c>
      <c r="B17" s="52" t="s">
        <v>472</v>
      </c>
      <c r="C17" s="105" t="s">
        <v>473</v>
      </c>
      <c r="D17" s="54"/>
      <c r="E17" s="104">
        <v>22381182</v>
      </c>
      <c r="F17" s="99"/>
      <c r="G17" s="103">
        <v>0.34670000000000001</v>
      </c>
      <c r="H17" s="101"/>
      <c r="I17" s="102">
        <v>7759555.7999999998</v>
      </c>
      <c r="J17" s="101"/>
      <c r="K17" s="98">
        <v>0.28520000000000001</v>
      </c>
      <c r="L17" s="101"/>
      <c r="M17" s="100">
        <v>6383113.1100000003</v>
      </c>
      <c r="N17" s="99"/>
      <c r="O17" s="98">
        <v>5.0640999999999998</v>
      </c>
      <c r="P17" s="99"/>
      <c r="Q17" s="98">
        <v>12.335699999999999</v>
      </c>
      <c r="R17" s="97"/>
    </row>
    <row r="18" spans="1:18" ht="19.5" customHeight="1" x14ac:dyDescent="0.2">
      <c r="A18" s="106" t="s">
        <v>474</v>
      </c>
      <c r="B18" s="52" t="s">
        <v>472</v>
      </c>
      <c r="C18" s="105" t="s">
        <v>475</v>
      </c>
      <c r="D18" s="54"/>
      <c r="E18" s="104">
        <v>2829464</v>
      </c>
      <c r="F18" s="99"/>
      <c r="G18" s="103">
        <v>0.39560000000000001</v>
      </c>
      <c r="H18" s="101"/>
      <c r="I18" s="102">
        <v>1119335.96</v>
      </c>
      <c r="J18" s="101"/>
      <c r="K18" s="98">
        <v>0.36209999999999998</v>
      </c>
      <c r="L18" s="101"/>
      <c r="M18" s="100">
        <v>1024548.91</v>
      </c>
      <c r="N18" s="99"/>
      <c r="O18" s="98">
        <v>2.7644000000000002</v>
      </c>
      <c r="P18" s="99"/>
      <c r="Q18" s="98">
        <v>1.98</v>
      </c>
      <c r="R18" s="97"/>
    </row>
    <row r="19" spans="1:18" ht="19.5" customHeight="1" x14ac:dyDescent="0.2">
      <c r="A19" s="106" t="s">
        <v>476</v>
      </c>
      <c r="B19" s="52" t="s">
        <v>472</v>
      </c>
      <c r="C19" s="105" t="s">
        <v>477</v>
      </c>
      <c r="D19" s="54"/>
      <c r="E19" s="104">
        <v>20567648</v>
      </c>
      <c r="F19" s="99"/>
      <c r="G19" s="103">
        <v>0.39539999999999997</v>
      </c>
      <c r="H19" s="101"/>
      <c r="I19" s="102">
        <v>8132448.0199999996</v>
      </c>
      <c r="J19" s="101"/>
      <c r="K19" s="98">
        <v>0.41360000000000002</v>
      </c>
      <c r="L19" s="101"/>
      <c r="M19" s="100">
        <v>8506779.2100000009</v>
      </c>
      <c r="N19" s="99"/>
      <c r="O19" s="98">
        <v>5.34</v>
      </c>
      <c r="P19" s="99"/>
      <c r="Q19" s="98">
        <v>16.439800000000002</v>
      </c>
      <c r="R19" s="97"/>
    </row>
    <row r="20" spans="1:18" ht="19.5" customHeight="1" x14ac:dyDescent="0.2">
      <c r="A20" s="106" t="s">
        <v>478</v>
      </c>
      <c r="B20" s="52" t="s">
        <v>472</v>
      </c>
      <c r="C20" s="105" t="s">
        <v>479</v>
      </c>
      <c r="D20" s="54"/>
      <c r="E20" s="104">
        <v>6453377</v>
      </c>
      <c r="F20" s="99"/>
      <c r="G20" s="103">
        <v>6.0299999999999999E-2</v>
      </c>
      <c r="H20" s="101"/>
      <c r="I20" s="102">
        <v>389138.63</v>
      </c>
      <c r="J20" s="101"/>
      <c r="K20" s="98">
        <v>4.9299999999999997E-2</v>
      </c>
      <c r="L20" s="101"/>
      <c r="M20" s="100">
        <v>318151.49</v>
      </c>
      <c r="N20" s="99"/>
      <c r="O20" s="98">
        <v>5.9537000000000004</v>
      </c>
      <c r="P20" s="99"/>
      <c r="Q20" s="98">
        <v>0.61480000000000001</v>
      </c>
      <c r="R20" s="97"/>
    </row>
    <row r="21" spans="1:18" ht="19.5" customHeight="1" x14ac:dyDescent="0.2">
      <c r="A21" s="106" t="s">
        <v>480</v>
      </c>
      <c r="B21" s="52" t="s">
        <v>472</v>
      </c>
      <c r="C21" s="105" t="s">
        <v>481</v>
      </c>
      <c r="D21" s="54"/>
      <c r="E21" s="104">
        <v>1041175</v>
      </c>
      <c r="F21" s="99"/>
      <c r="G21" s="103">
        <v>0</v>
      </c>
      <c r="H21" s="101"/>
      <c r="I21" s="102">
        <v>0</v>
      </c>
      <c r="J21" s="101"/>
      <c r="K21" s="98">
        <v>0</v>
      </c>
      <c r="L21" s="101"/>
      <c r="M21" s="100">
        <v>0</v>
      </c>
      <c r="N21" s="99"/>
      <c r="O21" s="98">
        <v>8.7622999999999998</v>
      </c>
      <c r="P21" s="99"/>
      <c r="Q21" s="98">
        <v>0</v>
      </c>
      <c r="R21" s="97"/>
    </row>
    <row r="22" spans="1:18" ht="19.5" customHeight="1" x14ac:dyDescent="0.2">
      <c r="A22" s="106" t="s">
        <v>482</v>
      </c>
      <c r="B22" s="52" t="s">
        <v>472</v>
      </c>
      <c r="C22" s="105" t="s">
        <v>483</v>
      </c>
      <c r="D22" s="54"/>
      <c r="E22" s="104">
        <v>8361604</v>
      </c>
      <c r="F22" s="99"/>
      <c r="G22" s="103">
        <v>1.1258999999999999</v>
      </c>
      <c r="H22" s="101"/>
      <c r="I22" s="102">
        <v>9414329.9399999995</v>
      </c>
      <c r="J22" s="101"/>
      <c r="K22" s="98">
        <v>1.0329999999999999</v>
      </c>
      <c r="L22" s="101"/>
      <c r="M22" s="100">
        <v>8637536.9299999997</v>
      </c>
      <c r="N22" s="99"/>
      <c r="O22" s="98">
        <v>1.7016</v>
      </c>
      <c r="P22" s="99"/>
      <c r="Q22" s="98">
        <v>16.692499999999999</v>
      </c>
      <c r="R22" s="97"/>
    </row>
    <row r="23" spans="1:18" ht="19.5" customHeight="1" x14ac:dyDescent="0.2">
      <c r="A23" s="106" t="s">
        <v>484</v>
      </c>
      <c r="B23" s="52"/>
      <c r="C23" s="105"/>
      <c r="D23" s="54" t="s">
        <v>485</v>
      </c>
      <c r="E23" s="104"/>
      <c r="F23" s="99" t="s">
        <v>486</v>
      </c>
      <c r="G23" s="103"/>
      <c r="H23" s="101" t="s">
        <v>487</v>
      </c>
      <c r="I23" s="102"/>
      <c r="J23" s="101" t="s">
        <v>488</v>
      </c>
      <c r="K23" s="98"/>
      <c r="L23" s="101" t="s">
        <v>489</v>
      </c>
      <c r="M23" s="100"/>
      <c r="N23" s="99" t="s">
        <v>490</v>
      </c>
      <c r="O23" s="98"/>
      <c r="P23" s="99" t="s">
        <v>491</v>
      </c>
      <c r="Q23" s="98"/>
      <c r="R23" s="97"/>
    </row>
    <row r="24" spans="1:18" ht="19.5" customHeight="1" x14ac:dyDescent="0.2">
      <c r="A24" s="106" t="s">
        <v>492</v>
      </c>
      <c r="B24" s="52"/>
      <c r="C24" s="105"/>
      <c r="D24" s="54" t="s">
        <v>493</v>
      </c>
      <c r="E24" s="104"/>
      <c r="F24" s="99" t="s">
        <v>494</v>
      </c>
      <c r="G24" s="103"/>
      <c r="H24" s="101" t="s">
        <v>495</v>
      </c>
      <c r="I24" s="102"/>
      <c r="J24" s="101" t="s">
        <v>496</v>
      </c>
      <c r="K24" s="98"/>
      <c r="L24" s="101" t="s">
        <v>497</v>
      </c>
      <c r="M24" s="100"/>
      <c r="N24" s="99" t="s">
        <v>498</v>
      </c>
      <c r="O24" s="98"/>
      <c r="P24" s="99" t="s">
        <v>499</v>
      </c>
      <c r="Q24" s="98"/>
      <c r="R24" s="97"/>
    </row>
    <row r="25" spans="1:18" ht="19.5" customHeight="1" x14ac:dyDescent="0.2">
      <c r="A25" s="106" t="s">
        <v>500</v>
      </c>
      <c r="B25" s="52"/>
      <c r="C25" s="105"/>
      <c r="D25" s="54" t="s">
        <v>501</v>
      </c>
      <c r="E25" s="104"/>
      <c r="F25" s="99" t="s">
        <v>502</v>
      </c>
      <c r="G25" s="103"/>
      <c r="H25" s="101" t="s">
        <v>503</v>
      </c>
      <c r="I25" s="102">
        <v>26814808.350000001</v>
      </c>
      <c r="J25" s="101" t="s">
        <v>504</v>
      </c>
      <c r="K25" s="98"/>
      <c r="L25" s="101" t="s">
        <v>505</v>
      </c>
      <c r="M25" s="100">
        <v>24870129.649999999</v>
      </c>
      <c r="N25" s="99" t="s">
        <v>506</v>
      </c>
      <c r="O25" s="98"/>
      <c r="P25" s="99" t="s">
        <v>507</v>
      </c>
      <c r="Q25" s="98">
        <v>48.062899999999999</v>
      </c>
      <c r="R25" s="97"/>
    </row>
    <row r="26" spans="1:18" ht="19.5" customHeight="1" x14ac:dyDescent="0.2">
      <c r="A26" s="106" t="s">
        <v>508</v>
      </c>
      <c r="B26" s="52"/>
      <c r="C26" s="105"/>
      <c r="D26" s="54" t="s">
        <v>509</v>
      </c>
      <c r="E26" s="104"/>
      <c r="F26" s="99" t="s">
        <v>510</v>
      </c>
      <c r="G26" s="103"/>
      <c r="H26" s="101" t="s">
        <v>511</v>
      </c>
      <c r="I26" s="102"/>
      <c r="J26" s="101" t="s">
        <v>512</v>
      </c>
      <c r="K26" s="98"/>
      <c r="L26" s="101" t="s">
        <v>513</v>
      </c>
      <c r="M26" s="100"/>
      <c r="N26" s="99" t="s">
        <v>514</v>
      </c>
      <c r="O26" s="98"/>
      <c r="P26" s="99" t="s">
        <v>515</v>
      </c>
      <c r="Q26" s="98"/>
      <c r="R26" s="97"/>
    </row>
    <row r="27" spans="1:18" ht="19.5" customHeight="1" x14ac:dyDescent="0.2">
      <c r="A27" s="106" t="s">
        <v>463</v>
      </c>
      <c r="B27" s="52"/>
      <c r="C27" s="105"/>
      <c r="D27" s="54" t="s">
        <v>516</v>
      </c>
      <c r="E27" s="104"/>
      <c r="F27" s="99" t="s">
        <v>517</v>
      </c>
      <c r="G27" s="103"/>
      <c r="H27" s="101" t="s">
        <v>518</v>
      </c>
      <c r="I27" s="102">
        <v>15387945.369999999</v>
      </c>
      <c r="J27" s="101" t="s">
        <v>519</v>
      </c>
      <c r="K27" s="98"/>
      <c r="L27" s="101" t="s">
        <v>520</v>
      </c>
      <c r="M27" s="100">
        <v>16319570.140000001</v>
      </c>
      <c r="N27" s="99" t="s">
        <v>521</v>
      </c>
      <c r="O27" s="98"/>
      <c r="P27" s="99" t="s">
        <v>522</v>
      </c>
      <c r="Q27" s="98">
        <v>31.538499999999999</v>
      </c>
      <c r="R27" s="97"/>
    </row>
    <row r="28" spans="1:18" ht="19.5" customHeight="1" x14ac:dyDescent="0.2">
      <c r="A28" s="106" t="s">
        <v>523</v>
      </c>
      <c r="B28" s="52" t="s">
        <v>472</v>
      </c>
      <c r="C28" s="105" t="s">
        <v>524</v>
      </c>
      <c r="D28" s="54"/>
      <c r="E28" s="104">
        <v>1782</v>
      </c>
      <c r="F28" s="99"/>
      <c r="G28" s="103">
        <v>578.73009999999999</v>
      </c>
      <c r="H28" s="101"/>
      <c r="I28" s="102">
        <v>1031297.03</v>
      </c>
      <c r="J28" s="101"/>
      <c r="K28" s="98">
        <v>699.0136</v>
      </c>
      <c r="L28" s="101"/>
      <c r="M28" s="100">
        <v>1245642.31</v>
      </c>
      <c r="N28" s="99"/>
      <c r="O28" s="98">
        <v>4.0000000000000002E-4</v>
      </c>
      <c r="P28" s="99"/>
      <c r="Q28" s="98">
        <v>2.4073000000000002</v>
      </c>
      <c r="R28" s="97"/>
    </row>
    <row r="29" spans="1:18" ht="19.5" customHeight="1" x14ac:dyDescent="0.2">
      <c r="A29" s="106" t="s">
        <v>884</v>
      </c>
      <c r="B29" s="52" t="s">
        <v>472</v>
      </c>
      <c r="C29" s="105" t="s">
        <v>472</v>
      </c>
      <c r="D29" s="54"/>
      <c r="E29" s="104">
        <v>13100</v>
      </c>
      <c r="F29" s="99"/>
      <c r="G29" s="103">
        <v>29.026599999999998</v>
      </c>
      <c r="H29" s="101"/>
      <c r="I29" s="102">
        <v>380248.28</v>
      </c>
      <c r="J29" s="101"/>
      <c r="K29" s="98">
        <v>54.672499999999999</v>
      </c>
      <c r="L29" s="101"/>
      <c r="M29" s="100">
        <v>716209.55</v>
      </c>
      <c r="N29" s="99"/>
      <c r="O29" s="98">
        <v>6.9999999999999999E-4</v>
      </c>
      <c r="P29" s="99"/>
      <c r="Q29" s="98">
        <v>1.3841000000000001</v>
      </c>
      <c r="R29" s="97"/>
    </row>
    <row r="30" spans="1:18" ht="19.5" customHeight="1" x14ac:dyDescent="0.2">
      <c r="A30" s="106" t="s">
        <v>525</v>
      </c>
      <c r="B30" s="52" t="s">
        <v>472</v>
      </c>
      <c r="C30" s="105" t="s">
        <v>526</v>
      </c>
      <c r="D30" s="54"/>
      <c r="E30" s="104">
        <v>2170</v>
      </c>
      <c r="F30" s="99"/>
      <c r="G30" s="103">
        <v>158.78479999999999</v>
      </c>
      <c r="H30" s="101"/>
      <c r="I30" s="102">
        <v>344563</v>
      </c>
      <c r="J30" s="101"/>
      <c r="K30" s="98">
        <v>298.18779999999998</v>
      </c>
      <c r="L30" s="101"/>
      <c r="M30" s="100">
        <v>647067.46</v>
      </c>
      <c r="N30" s="99"/>
      <c r="O30" s="98">
        <v>1E-4</v>
      </c>
      <c r="P30" s="99"/>
      <c r="Q30" s="98">
        <v>1.2504999999999999</v>
      </c>
      <c r="R30" s="97"/>
    </row>
    <row r="31" spans="1:18" ht="19.5" customHeight="1" x14ac:dyDescent="0.2">
      <c r="A31" s="106" t="s">
        <v>527</v>
      </c>
      <c r="B31" s="52" t="s">
        <v>472</v>
      </c>
      <c r="C31" s="105" t="s">
        <v>528</v>
      </c>
      <c r="D31" s="54"/>
      <c r="E31" s="104">
        <v>2300</v>
      </c>
      <c r="F31" s="99"/>
      <c r="G31" s="103">
        <v>157.88589999999999</v>
      </c>
      <c r="H31" s="101"/>
      <c r="I31" s="102">
        <v>363137.58</v>
      </c>
      <c r="J31" s="101"/>
      <c r="K31" s="98">
        <v>219.84110000000001</v>
      </c>
      <c r="L31" s="101"/>
      <c r="M31" s="100">
        <v>505634.56</v>
      </c>
      <c r="N31" s="99"/>
      <c r="O31" s="98">
        <v>6.9999999999999999E-4</v>
      </c>
      <c r="P31" s="99"/>
      <c r="Q31" s="98">
        <v>0.97719999999999996</v>
      </c>
      <c r="R31" s="97"/>
    </row>
    <row r="32" spans="1:18" ht="19.5" customHeight="1" x14ac:dyDescent="0.2">
      <c r="A32" s="106" t="s">
        <v>529</v>
      </c>
      <c r="B32" s="52" t="s">
        <v>472</v>
      </c>
      <c r="C32" s="105" t="s">
        <v>530</v>
      </c>
      <c r="D32" s="54"/>
      <c r="E32" s="104">
        <v>20515</v>
      </c>
      <c r="F32" s="99"/>
      <c r="G32" s="103">
        <v>105.919</v>
      </c>
      <c r="H32" s="101"/>
      <c r="I32" s="102">
        <v>2172927.27</v>
      </c>
      <c r="J32" s="101"/>
      <c r="K32" s="98">
        <v>75.243499999999997</v>
      </c>
      <c r="L32" s="101"/>
      <c r="M32" s="100">
        <v>1543620.14</v>
      </c>
      <c r="N32" s="99"/>
      <c r="O32" s="98">
        <v>8.9999999999999998E-4</v>
      </c>
      <c r="P32" s="99"/>
      <c r="Q32" s="98">
        <v>2.9830999999999999</v>
      </c>
      <c r="R32" s="97"/>
    </row>
    <row r="33" spans="1:18" ht="19.5" customHeight="1" x14ac:dyDescent="0.2">
      <c r="A33" s="106" t="s">
        <v>531</v>
      </c>
      <c r="B33" s="52" t="s">
        <v>472</v>
      </c>
      <c r="C33" s="105" t="s">
        <v>532</v>
      </c>
      <c r="D33" s="54"/>
      <c r="E33" s="104">
        <v>12359</v>
      </c>
      <c r="F33" s="99"/>
      <c r="G33" s="103">
        <v>59.856000000000002</v>
      </c>
      <c r="H33" s="101"/>
      <c r="I33" s="102">
        <v>739760.27</v>
      </c>
      <c r="J33" s="101"/>
      <c r="K33" s="98">
        <v>54.222000000000001</v>
      </c>
      <c r="L33" s="101"/>
      <c r="M33" s="100">
        <v>670130.01</v>
      </c>
      <c r="N33" s="99"/>
      <c r="O33" s="98">
        <v>1.32E-2</v>
      </c>
      <c r="P33" s="99"/>
      <c r="Q33" s="98">
        <v>1.2950999999999999</v>
      </c>
      <c r="R33" s="97"/>
    </row>
    <row r="34" spans="1:18" ht="19.5" customHeight="1" x14ac:dyDescent="0.2">
      <c r="A34" s="106" t="s">
        <v>533</v>
      </c>
      <c r="B34" s="52" t="s">
        <v>472</v>
      </c>
      <c r="C34" s="105" t="s">
        <v>534</v>
      </c>
      <c r="D34" s="54"/>
      <c r="E34" s="104">
        <v>100666</v>
      </c>
      <c r="F34" s="99"/>
      <c r="G34" s="103">
        <v>0.39500000000000002</v>
      </c>
      <c r="H34" s="101"/>
      <c r="I34" s="102">
        <v>39766.19</v>
      </c>
      <c r="J34" s="101"/>
      <c r="K34" s="98">
        <v>0.83340000000000003</v>
      </c>
      <c r="L34" s="101"/>
      <c r="M34" s="100">
        <v>83894.97</v>
      </c>
      <c r="N34" s="99"/>
      <c r="O34" s="98">
        <v>0.39229999999999998</v>
      </c>
      <c r="P34" s="99"/>
      <c r="Q34" s="98">
        <v>0.16209999999999999</v>
      </c>
      <c r="R34" s="97"/>
    </row>
    <row r="35" spans="1:18" ht="19.5" customHeight="1" x14ac:dyDescent="0.2">
      <c r="A35" s="106" t="s">
        <v>535</v>
      </c>
      <c r="B35" s="52" t="s">
        <v>472</v>
      </c>
      <c r="C35" s="105" t="s">
        <v>536</v>
      </c>
      <c r="D35" s="54"/>
      <c r="E35" s="104">
        <v>2820</v>
      </c>
      <c r="F35" s="99"/>
      <c r="G35" s="103">
        <v>185.714</v>
      </c>
      <c r="H35" s="101"/>
      <c r="I35" s="102">
        <v>523713.4</v>
      </c>
      <c r="J35" s="101"/>
      <c r="K35" s="98">
        <v>157.81110000000001</v>
      </c>
      <c r="L35" s="101"/>
      <c r="M35" s="100">
        <v>445027.35</v>
      </c>
      <c r="N35" s="99"/>
      <c r="O35" s="98">
        <v>1E-4</v>
      </c>
      <c r="P35" s="99"/>
      <c r="Q35" s="98">
        <v>0.86</v>
      </c>
      <c r="R35" s="97"/>
    </row>
    <row r="36" spans="1:18" ht="19.5" customHeight="1" x14ac:dyDescent="0.2">
      <c r="A36" s="106" t="s">
        <v>537</v>
      </c>
      <c r="B36" s="52" t="s">
        <v>472</v>
      </c>
      <c r="C36" s="105" t="s">
        <v>538</v>
      </c>
      <c r="D36" s="54"/>
      <c r="E36" s="104">
        <v>5700</v>
      </c>
      <c r="F36" s="99"/>
      <c r="G36" s="103">
        <v>20.824200000000001</v>
      </c>
      <c r="H36" s="101"/>
      <c r="I36" s="102">
        <v>118698.14</v>
      </c>
      <c r="J36" s="101"/>
      <c r="K36" s="98">
        <v>21.755500000000001</v>
      </c>
      <c r="L36" s="101"/>
      <c r="M36" s="100">
        <v>124006.61</v>
      </c>
      <c r="N36" s="99"/>
      <c r="O36" s="98">
        <v>9.5999999999999992E-3</v>
      </c>
      <c r="P36" s="99"/>
      <c r="Q36" s="98">
        <v>0.23960000000000001</v>
      </c>
      <c r="R36" s="97"/>
    </row>
    <row r="37" spans="1:18" ht="19.5" customHeight="1" x14ac:dyDescent="0.2">
      <c r="A37" s="106" t="s">
        <v>901</v>
      </c>
      <c r="B37" s="52" t="s">
        <v>472</v>
      </c>
      <c r="C37" s="105" t="s">
        <v>900</v>
      </c>
      <c r="D37" s="54"/>
      <c r="E37" s="104">
        <v>3740</v>
      </c>
      <c r="F37" s="99"/>
      <c r="G37" s="103">
        <v>266.5754</v>
      </c>
      <c r="H37" s="101"/>
      <c r="I37" s="102">
        <v>996991.85</v>
      </c>
      <c r="J37" s="101"/>
      <c r="K37" s="98">
        <v>259.08120000000002</v>
      </c>
      <c r="L37" s="101"/>
      <c r="M37" s="100">
        <v>968963.6</v>
      </c>
      <c r="N37" s="99"/>
      <c r="O37" s="98"/>
      <c r="P37" s="99"/>
      <c r="Q37" s="98">
        <v>1.8726</v>
      </c>
      <c r="R37" s="97"/>
    </row>
    <row r="38" spans="1:18" ht="19.5" customHeight="1" x14ac:dyDescent="0.2">
      <c r="A38" s="106" t="s">
        <v>539</v>
      </c>
      <c r="B38" s="52" t="s">
        <v>472</v>
      </c>
      <c r="C38" s="105" t="s">
        <v>540</v>
      </c>
      <c r="D38" s="54"/>
      <c r="E38" s="104">
        <v>493</v>
      </c>
      <c r="F38" s="99"/>
      <c r="G38" s="103">
        <v>358.89479999999998</v>
      </c>
      <c r="H38" s="101"/>
      <c r="I38" s="102">
        <v>176935.14</v>
      </c>
      <c r="J38" s="101"/>
      <c r="K38" s="98">
        <v>371.60770000000002</v>
      </c>
      <c r="L38" s="101"/>
      <c r="M38" s="100">
        <v>183202.6</v>
      </c>
      <c r="N38" s="99"/>
      <c r="O38" s="98"/>
      <c r="P38" s="99"/>
      <c r="Q38" s="98">
        <v>0.35399999999999998</v>
      </c>
      <c r="R38" s="97"/>
    </row>
    <row r="39" spans="1:18" ht="19.5" customHeight="1" x14ac:dyDescent="0.2">
      <c r="A39" s="106" t="s">
        <v>542</v>
      </c>
      <c r="B39" s="52" t="s">
        <v>472</v>
      </c>
      <c r="C39" s="105" t="s">
        <v>543</v>
      </c>
      <c r="D39" s="54"/>
      <c r="E39" s="104">
        <v>3000</v>
      </c>
      <c r="F39" s="99"/>
      <c r="G39" s="103">
        <v>25.856100000000001</v>
      </c>
      <c r="H39" s="101"/>
      <c r="I39" s="102">
        <v>77568.22</v>
      </c>
      <c r="J39" s="101"/>
      <c r="K39" s="98">
        <v>26.2864</v>
      </c>
      <c r="L39" s="101"/>
      <c r="M39" s="100">
        <v>78859.070000000007</v>
      </c>
      <c r="N39" s="99"/>
      <c r="O39" s="98">
        <v>2.1999999999999999E-2</v>
      </c>
      <c r="P39" s="99"/>
      <c r="Q39" s="98">
        <v>0.15240000000000001</v>
      </c>
      <c r="R39" s="97"/>
    </row>
    <row r="40" spans="1:18" ht="19.5" customHeight="1" x14ac:dyDescent="0.2">
      <c r="A40" s="106" t="s">
        <v>544</v>
      </c>
      <c r="B40" s="52" t="s">
        <v>472</v>
      </c>
      <c r="C40" s="105" t="s">
        <v>545</v>
      </c>
      <c r="D40" s="54"/>
      <c r="E40" s="104">
        <v>5480</v>
      </c>
      <c r="F40" s="99"/>
      <c r="G40" s="103">
        <v>37.5473</v>
      </c>
      <c r="H40" s="101"/>
      <c r="I40" s="102">
        <v>205759.17</v>
      </c>
      <c r="J40" s="101"/>
      <c r="K40" s="98">
        <v>55.973799999999997</v>
      </c>
      <c r="L40" s="101"/>
      <c r="M40" s="100">
        <v>306736.5</v>
      </c>
      <c r="N40" s="99"/>
      <c r="O40" s="98">
        <v>1E-4</v>
      </c>
      <c r="P40" s="99"/>
      <c r="Q40" s="98">
        <v>0.59279999999999999</v>
      </c>
      <c r="R40" s="97"/>
    </row>
    <row r="41" spans="1:18" ht="19.5" customHeight="1" x14ac:dyDescent="0.2">
      <c r="A41" s="106" t="s">
        <v>546</v>
      </c>
      <c r="B41" s="52" t="s">
        <v>472</v>
      </c>
      <c r="C41" s="105" t="s">
        <v>547</v>
      </c>
      <c r="D41" s="54"/>
      <c r="E41" s="104">
        <v>4110</v>
      </c>
      <c r="F41" s="99"/>
      <c r="G41" s="103">
        <v>64.925899999999999</v>
      </c>
      <c r="H41" s="101"/>
      <c r="I41" s="102">
        <v>266845.53000000003</v>
      </c>
      <c r="J41" s="101"/>
      <c r="K41" s="98">
        <v>58.3596</v>
      </c>
      <c r="L41" s="101"/>
      <c r="M41" s="100">
        <v>239857.88</v>
      </c>
      <c r="N41" s="99"/>
      <c r="O41" s="98">
        <v>2.9999999999999997E-4</v>
      </c>
      <c r="P41" s="99"/>
      <c r="Q41" s="98">
        <v>0.46350000000000002</v>
      </c>
      <c r="R41" s="97"/>
    </row>
    <row r="42" spans="1:18" ht="19.5" customHeight="1" x14ac:dyDescent="0.2">
      <c r="A42" s="106" t="s">
        <v>548</v>
      </c>
      <c r="B42" s="52" t="s">
        <v>472</v>
      </c>
      <c r="C42" s="105" t="s">
        <v>549</v>
      </c>
      <c r="D42" s="54"/>
      <c r="E42" s="104">
        <v>107194</v>
      </c>
      <c r="F42" s="99"/>
      <c r="G42" s="103">
        <v>27.479399999999998</v>
      </c>
      <c r="H42" s="101"/>
      <c r="I42" s="102">
        <v>2945628.04</v>
      </c>
      <c r="J42" s="101"/>
      <c r="K42" s="98">
        <v>29.552600000000002</v>
      </c>
      <c r="L42" s="101"/>
      <c r="M42" s="100">
        <v>3167860.47</v>
      </c>
      <c r="N42" s="99"/>
      <c r="O42" s="98">
        <v>2.3033000000000001</v>
      </c>
      <c r="P42" s="99"/>
      <c r="Q42" s="98">
        <v>6.1220999999999997</v>
      </c>
      <c r="R42" s="97"/>
    </row>
    <row r="43" spans="1:18" ht="19.5" customHeight="1" x14ac:dyDescent="0.2">
      <c r="A43" s="106" t="s">
        <v>550</v>
      </c>
      <c r="B43" s="52" t="s">
        <v>472</v>
      </c>
      <c r="C43" s="105" t="s">
        <v>551</v>
      </c>
      <c r="D43" s="54"/>
      <c r="E43" s="104">
        <v>52000</v>
      </c>
      <c r="F43" s="99"/>
      <c r="G43" s="103">
        <v>12.0792</v>
      </c>
      <c r="H43" s="101"/>
      <c r="I43" s="102">
        <v>628118.72</v>
      </c>
      <c r="J43" s="101"/>
      <c r="K43" s="98">
        <v>14.0976</v>
      </c>
      <c r="L43" s="101"/>
      <c r="M43" s="100">
        <v>733076.38</v>
      </c>
      <c r="N43" s="99"/>
      <c r="O43" s="98">
        <v>8.6999999999999994E-3</v>
      </c>
      <c r="P43" s="99"/>
      <c r="Q43" s="98">
        <v>1.4167000000000001</v>
      </c>
      <c r="R43" s="97"/>
    </row>
    <row r="44" spans="1:18" ht="19.5" customHeight="1" x14ac:dyDescent="0.2">
      <c r="A44" s="106" t="s">
        <v>552</v>
      </c>
      <c r="B44" s="52" t="s">
        <v>472</v>
      </c>
      <c r="C44" s="105" t="s">
        <v>553</v>
      </c>
      <c r="D44" s="54"/>
      <c r="E44" s="104">
        <v>3010</v>
      </c>
      <c r="F44" s="99"/>
      <c r="G44" s="103">
        <v>149.5899</v>
      </c>
      <c r="H44" s="101"/>
      <c r="I44" s="102">
        <v>450265.65</v>
      </c>
      <c r="J44" s="101"/>
      <c r="K44" s="98">
        <v>158.8956</v>
      </c>
      <c r="L44" s="101"/>
      <c r="M44" s="100">
        <v>478275.63</v>
      </c>
      <c r="N44" s="99"/>
      <c r="O44" s="98">
        <v>2.0000000000000001E-4</v>
      </c>
      <c r="P44" s="99"/>
      <c r="Q44" s="98">
        <v>0.92430000000000001</v>
      </c>
      <c r="R44" s="97"/>
    </row>
    <row r="45" spans="1:18" ht="19.5" customHeight="1" x14ac:dyDescent="0.2">
      <c r="A45" s="106" t="s">
        <v>554</v>
      </c>
      <c r="B45" s="52" t="s">
        <v>472</v>
      </c>
      <c r="C45" s="105" t="s">
        <v>555</v>
      </c>
      <c r="D45" s="54"/>
      <c r="E45" s="104">
        <v>82673</v>
      </c>
      <c r="F45" s="99"/>
      <c r="G45" s="103">
        <v>12.609500000000001</v>
      </c>
      <c r="H45" s="101"/>
      <c r="I45" s="102">
        <v>1042464.27</v>
      </c>
      <c r="J45" s="101"/>
      <c r="K45" s="98">
        <v>11.9811</v>
      </c>
      <c r="L45" s="101"/>
      <c r="M45" s="100">
        <v>990512.96</v>
      </c>
      <c r="N45" s="99"/>
      <c r="O45" s="98">
        <v>5.0700000000000002E-2</v>
      </c>
      <c r="P45" s="99"/>
      <c r="Q45" s="98">
        <v>1.9141999999999999</v>
      </c>
      <c r="R45" s="97"/>
    </row>
    <row r="46" spans="1:18" ht="19.5" customHeight="1" x14ac:dyDescent="0.2">
      <c r="A46" s="106" t="s">
        <v>556</v>
      </c>
      <c r="B46" s="52" t="s">
        <v>472</v>
      </c>
      <c r="C46" s="105" t="s">
        <v>557</v>
      </c>
      <c r="D46" s="54"/>
      <c r="E46" s="104">
        <v>12825</v>
      </c>
      <c r="F46" s="99"/>
      <c r="G46" s="103">
        <v>29.650400000000001</v>
      </c>
      <c r="H46" s="101"/>
      <c r="I46" s="102">
        <v>380266.16</v>
      </c>
      <c r="J46" s="101"/>
      <c r="K46" s="98">
        <v>27.0687</v>
      </c>
      <c r="L46" s="101"/>
      <c r="M46" s="100">
        <v>347155.91</v>
      </c>
      <c r="N46" s="99"/>
      <c r="O46" s="98">
        <v>7.7600000000000002E-2</v>
      </c>
      <c r="P46" s="99"/>
      <c r="Q46" s="98">
        <v>0.67090000000000005</v>
      </c>
      <c r="R46" s="97"/>
    </row>
    <row r="47" spans="1:18" ht="19.5" customHeight="1" x14ac:dyDescent="0.2">
      <c r="A47" s="106" t="s">
        <v>558</v>
      </c>
      <c r="B47" s="52" t="s">
        <v>472</v>
      </c>
      <c r="C47" s="105" t="s">
        <v>559</v>
      </c>
      <c r="D47" s="54"/>
      <c r="E47" s="104">
        <v>54500</v>
      </c>
      <c r="F47" s="99"/>
      <c r="G47" s="103">
        <v>4.2442000000000002</v>
      </c>
      <c r="H47" s="101"/>
      <c r="I47" s="102">
        <v>231306.23</v>
      </c>
      <c r="J47" s="101"/>
      <c r="K47" s="98">
        <v>4.5766</v>
      </c>
      <c r="L47" s="101"/>
      <c r="M47" s="100">
        <v>249427</v>
      </c>
      <c r="N47" s="99"/>
      <c r="O47" s="98">
        <v>0.1153</v>
      </c>
      <c r="P47" s="99"/>
      <c r="Q47" s="98">
        <v>0.48199999999999998</v>
      </c>
      <c r="R47" s="97"/>
    </row>
    <row r="48" spans="1:18" ht="19.5" customHeight="1" x14ac:dyDescent="0.2">
      <c r="A48" s="106" t="s">
        <v>560</v>
      </c>
      <c r="B48" s="52" t="s">
        <v>472</v>
      </c>
      <c r="C48" s="105" t="s">
        <v>561</v>
      </c>
      <c r="D48" s="54"/>
      <c r="E48" s="104">
        <v>9875</v>
      </c>
      <c r="F48" s="99"/>
      <c r="G48" s="103">
        <v>149.62100000000001</v>
      </c>
      <c r="H48" s="101"/>
      <c r="I48" s="102">
        <v>1477507.33</v>
      </c>
      <c r="J48" s="101"/>
      <c r="K48" s="98">
        <v>185.8039</v>
      </c>
      <c r="L48" s="101"/>
      <c r="M48" s="100">
        <v>1834813.02</v>
      </c>
      <c r="N48" s="99"/>
      <c r="O48" s="98">
        <v>0.15110000000000001</v>
      </c>
      <c r="P48" s="99"/>
      <c r="Q48" s="98">
        <v>3.5459000000000001</v>
      </c>
      <c r="R48" s="97"/>
    </row>
    <row r="49" spans="1:19" ht="19.5" customHeight="1" x14ac:dyDescent="0.2">
      <c r="A49" s="106" t="s">
        <v>562</v>
      </c>
      <c r="B49" s="52" t="s">
        <v>472</v>
      </c>
      <c r="C49" s="105" t="s">
        <v>563</v>
      </c>
      <c r="D49" s="54"/>
      <c r="E49" s="104">
        <v>2569</v>
      </c>
      <c r="F49" s="99"/>
      <c r="G49" s="103">
        <v>0</v>
      </c>
      <c r="H49" s="101"/>
      <c r="I49" s="102">
        <v>0</v>
      </c>
      <c r="J49" s="101"/>
      <c r="K49" s="98">
        <v>0</v>
      </c>
      <c r="L49" s="101"/>
      <c r="M49" s="100">
        <v>0</v>
      </c>
      <c r="N49" s="99"/>
      <c r="O49" s="98">
        <v>0.57089999999999996</v>
      </c>
      <c r="P49" s="99"/>
      <c r="Q49" s="98">
        <v>0</v>
      </c>
      <c r="R49" s="97"/>
    </row>
    <row r="50" spans="1:19" ht="19.5" customHeight="1" x14ac:dyDescent="0.2">
      <c r="A50" s="106" t="s">
        <v>564</v>
      </c>
      <c r="B50" s="52" t="s">
        <v>472</v>
      </c>
      <c r="C50" s="105" t="s">
        <v>565</v>
      </c>
      <c r="D50" s="54"/>
      <c r="E50" s="104">
        <v>35234</v>
      </c>
      <c r="F50" s="99"/>
      <c r="G50" s="103">
        <v>16.327300000000001</v>
      </c>
      <c r="H50" s="101"/>
      <c r="I50" s="102">
        <v>575274.99</v>
      </c>
      <c r="J50" s="101"/>
      <c r="K50" s="98">
        <v>15.141999999999999</v>
      </c>
      <c r="L50" s="101"/>
      <c r="M50" s="100">
        <v>533514.49</v>
      </c>
      <c r="N50" s="99"/>
      <c r="O50" s="98">
        <v>3.2000000000000002E-3</v>
      </c>
      <c r="P50" s="99"/>
      <c r="Q50" s="98">
        <v>1.0309999999999999</v>
      </c>
      <c r="R50" s="97"/>
    </row>
    <row r="51" spans="1:19" ht="19.5" customHeight="1" x14ac:dyDescent="0.2">
      <c r="A51" s="106" t="s">
        <v>566</v>
      </c>
      <c r="B51" s="52" t="s">
        <v>472</v>
      </c>
      <c r="C51" s="105" t="s">
        <v>567</v>
      </c>
      <c r="D51" s="54"/>
      <c r="E51" s="104">
        <v>1257</v>
      </c>
      <c r="F51" s="99"/>
      <c r="G51" s="103">
        <v>174.14709999999999</v>
      </c>
      <c r="H51" s="101"/>
      <c r="I51" s="102">
        <v>218902.91</v>
      </c>
      <c r="J51" s="101"/>
      <c r="K51" s="98">
        <v>179.85810000000001</v>
      </c>
      <c r="L51" s="101"/>
      <c r="M51" s="100">
        <v>226081.67</v>
      </c>
      <c r="N51" s="99"/>
      <c r="O51" s="98">
        <v>5.9999999999999995E-4</v>
      </c>
      <c r="P51" s="99"/>
      <c r="Q51" s="98">
        <v>0.43690000000000001</v>
      </c>
      <c r="R51" s="97"/>
    </row>
    <row r="52" spans="1:19" ht="19.5" customHeight="1" x14ac:dyDescent="0.2">
      <c r="A52" s="106" t="s">
        <v>484</v>
      </c>
      <c r="B52" s="52"/>
      <c r="C52" s="105"/>
      <c r="D52" s="54" t="s">
        <v>568</v>
      </c>
      <c r="E52" s="104"/>
      <c r="F52" s="99" t="s">
        <v>569</v>
      </c>
      <c r="G52" s="103"/>
      <c r="H52" s="101" t="s">
        <v>570</v>
      </c>
      <c r="I52" s="102"/>
      <c r="J52" s="101" t="s">
        <v>571</v>
      </c>
      <c r="K52" s="98"/>
      <c r="L52" s="101" t="s">
        <v>572</v>
      </c>
      <c r="M52" s="100"/>
      <c r="N52" s="99" t="s">
        <v>573</v>
      </c>
      <c r="O52" s="98"/>
      <c r="P52" s="99" t="s">
        <v>574</v>
      </c>
      <c r="Q52" s="98"/>
      <c r="R52" s="97"/>
    </row>
    <row r="53" spans="1:19" ht="19.5" customHeight="1" x14ac:dyDescent="0.2">
      <c r="A53" s="106" t="s">
        <v>492</v>
      </c>
      <c r="B53" s="52"/>
      <c r="C53" s="105"/>
      <c r="D53" s="54" t="s">
        <v>575</v>
      </c>
      <c r="E53" s="104"/>
      <c r="F53" s="99" t="s">
        <v>35</v>
      </c>
      <c r="G53" s="103"/>
      <c r="H53" s="101" t="s">
        <v>576</v>
      </c>
      <c r="I53" s="102"/>
      <c r="J53" s="101" t="s">
        <v>577</v>
      </c>
      <c r="K53" s="98"/>
      <c r="L53" s="101" t="s">
        <v>578</v>
      </c>
      <c r="M53" s="100"/>
      <c r="N53" s="99" t="s">
        <v>579</v>
      </c>
      <c r="O53" s="98"/>
      <c r="P53" s="99" t="s">
        <v>580</v>
      </c>
      <c r="Q53" s="98"/>
      <c r="R53" s="97"/>
    </row>
    <row r="54" spans="1:19" ht="19.5" customHeight="1" x14ac:dyDescent="0.2">
      <c r="A54" s="106" t="s">
        <v>581</v>
      </c>
      <c r="B54" s="52"/>
      <c r="C54" s="105"/>
      <c r="D54" s="54" t="s">
        <v>582</v>
      </c>
      <c r="E54" s="104"/>
      <c r="F54" s="99" t="s">
        <v>36</v>
      </c>
      <c r="G54" s="103"/>
      <c r="H54" s="101" t="s">
        <v>583</v>
      </c>
      <c r="I54" s="102">
        <v>15387945.369999999</v>
      </c>
      <c r="J54" s="101" t="s">
        <v>584</v>
      </c>
      <c r="K54" s="98"/>
      <c r="L54" s="101" t="s">
        <v>585</v>
      </c>
      <c r="M54" s="100">
        <v>16319570.140000001</v>
      </c>
      <c r="N54" s="99" t="s">
        <v>586</v>
      </c>
      <c r="O54" s="98"/>
      <c r="P54" s="99" t="s">
        <v>587</v>
      </c>
      <c r="Q54" s="98">
        <v>31.538499999999999</v>
      </c>
      <c r="R54" s="97"/>
    </row>
    <row r="55" spans="1:19" ht="19.5" customHeight="1" x14ac:dyDescent="0.2">
      <c r="A55" s="106" t="s">
        <v>588</v>
      </c>
      <c r="B55" s="52"/>
      <c r="C55" s="105"/>
      <c r="D55" s="54" t="s">
        <v>589</v>
      </c>
      <c r="E55" s="104"/>
      <c r="F55" s="99" t="s">
        <v>590</v>
      </c>
      <c r="G55" s="103"/>
      <c r="H55" s="101" t="s">
        <v>591</v>
      </c>
      <c r="I55" s="102">
        <v>42202753.719999999</v>
      </c>
      <c r="J55" s="101" t="s">
        <v>592</v>
      </c>
      <c r="K55" s="98"/>
      <c r="L55" s="101" t="s">
        <v>593</v>
      </c>
      <c r="M55" s="100">
        <v>41189699.789999999</v>
      </c>
      <c r="N55" s="99" t="s">
        <v>594</v>
      </c>
      <c r="O55" s="98"/>
      <c r="P55" s="99" t="s">
        <v>595</v>
      </c>
      <c r="Q55" s="98">
        <v>79.601399999999998</v>
      </c>
      <c r="R55" s="97"/>
    </row>
    <row r="56" spans="1:19" ht="17.25" customHeight="1" x14ac:dyDescent="0.2">
      <c r="A56" s="96" t="s">
        <v>596</v>
      </c>
      <c r="B56" s="96"/>
      <c r="C56" s="96"/>
      <c r="D56" s="95"/>
      <c r="E56" s="82"/>
      <c r="F56" s="91"/>
      <c r="G56" s="94"/>
      <c r="H56" s="94"/>
      <c r="I56" s="94"/>
      <c r="J56" s="94"/>
      <c r="K56" s="94"/>
      <c r="L56" s="94"/>
      <c r="M56" s="94"/>
      <c r="N56" s="94"/>
      <c r="O56" s="94"/>
      <c r="P56" s="94"/>
      <c r="Q56" s="90"/>
      <c r="R56" s="89"/>
    </row>
    <row r="57" spans="1:19" ht="10.5" customHeight="1" x14ac:dyDescent="0.2">
      <c r="A57" s="96" t="s">
        <v>597</v>
      </c>
      <c r="B57" s="96"/>
      <c r="C57" s="96"/>
      <c r="D57" s="95"/>
      <c r="E57" s="82"/>
      <c r="F57" s="91"/>
      <c r="G57" s="94"/>
      <c r="H57" s="91"/>
      <c r="I57" s="92"/>
      <c r="J57" s="91"/>
      <c r="K57" s="94"/>
      <c r="L57" s="93"/>
      <c r="M57" s="92"/>
      <c r="N57" s="91"/>
      <c r="O57" s="90"/>
      <c r="P57" s="91"/>
      <c r="Q57" s="90"/>
      <c r="R57" s="89"/>
    </row>
    <row r="58" spans="1:19" ht="15.75" customHeight="1" x14ac:dyDescent="0.2">
      <c r="A58" s="96" t="s">
        <v>598</v>
      </c>
      <c r="B58" s="96"/>
      <c r="C58" s="96"/>
      <c r="D58" s="95"/>
      <c r="E58" s="82"/>
      <c r="F58" s="91"/>
      <c r="G58" s="94"/>
      <c r="H58" s="91"/>
      <c r="I58" s="92"/>
      <c r="J58" s="91"/>
      <c r="K58" s="94"/>
      <c r="L58" s="93"/>
      <c r="M58" s="92"/>
      <c r="N58" s="91"/>
      <c r="O58" s="90"/>
      <c r="P58" s="91"/>
      <c r="Q58" s="90"/>
      <c r="R58" s="89"/>
    </row>
    <row r="59" spans="1:19" ht="21.75" customHeight="1" x14ac:dyDescent="0.2">
      <c r="A59" s="96"/>
      <c r="B59" s="96"/>
      <c r="C59" s="96"/>
      <c r="D59" s="95"/>
      <c r="E59" s="82"/>
      <c r="F59" s="91"/>
      <c r="G59" s="94"/>
      <c r="H59" s="91"/>
      <c r="I59" s="92"/>
      <c r="J59" s="91"/>
      <c r="K59" s="94"/>
      <c r="L59" s="93"/>
      <c r="M59" s="92"/>
      <c r="N59" s="91"/>
      <c r="O59" s="90"/>
      <c r="P59" s="91"/>
      <c r="Q59" s="90"/>
      <c r="R59" s="89"/>
    </row>
    <row r="60" spans="1:19" x14ac:dyDescent="0.2">
      <c r="F60" s="76"/>
      <c r="H60" s="75"/>
      <c r="J60" s="75"/>
      <c r="N60" s="76"/>
      <c r="P60" s="76"/>
      <c r="R60" s="88" t="e">
        <f>#REF!-85736322.07</f>
        <v>#REF!</v>
      </c>
      <c r="S60" s="88" t="e">
        <f>#REF!-85736322.07</f>
        <v>#REF!</v>
      </c>
    </row>
    <row r="61" spans="1:19" ht="26.25" customHeight="1" x14ac:dyDescent="0.2">
      <c r="A61" s="87" t="s">
        <v>83</v>
      </c>
      <c r="E61" s="155" t="s">
        <v>85</v>
      </c>
      <c r="H61" s="75"/>
      <c r="I61" s="76" t="s">
        <v>84</v>
      </c>
      <c r="J61" s="76"/>
      <c r="L61" s="76"/>
      <c r="M61" s="183" t="s">
        <v>86</v>
      </c>
      <c r="N61" s="183"/>
      <c r="O61" s="183"/>
      <c r="P61" s="77"/>
    </row>
    <row r="62" spans="1:19" ht="24.75" customHeight="1" x14ac:dyDescent="0.2">
      <c r="A62" s="87" t="s">
        <v>910</v>
      </c>
      <c r="E62" s="61" t="s">
        <v>340</v>
      </c>
      <c r="I62" s="48"/>
      <c r="M62" s="181" t="s">
        <v>339</v>
      </c>
      <c r="N62" s="181"/>
      <c r="O62" s="181"/>
      <c r="P62" s="85"/>
    </row>
    <row r="63" spans="1:19" ht="30.75" customHeight="1" x14ac:dyDescent="0.2">
      <c r="M63" s="85"/>
      <c r="N63" s="85"/>
      <c r="O63" s="86"/>
      <c r="P63" s="85"/>
    </row>
    <row r="65" spans="2:13" x14ac:dyDescent="0.2">
      <c r="B65" s="84"/>
    </row>
    <row r="66" spans="2:13" x14ac:dyDescent="0.2">
      <c r="C66" s="159"/>
      <c r="D66" s="83"/>
      <c r="E66" s="82"/>
      <c r="F66" s="80"/>
      <c r="G66" s="81"/>
      <c r="H66" s="80"/>
      <c r="J66" s="80"/>
      <c r="K66" s="81"/>
      <c r="L66" s="80"/>
    </row>
    <row r="67" spans="2:13" x14ac:dyDescent="0.2">
      <c r="C67" s="159"/>
      <c r="D67" s="83"/>
      <c r="E67" s="82"/>
      <c r="F67" s="80"/>
      <c r="G67" s="81"/>
      <c r="H67" s="80"/>
      <c r="J67" s="80"/>
      <c r="K67" s="81"/>
      <c r="L67" s="80"/>
    </row>
    <row r="68" spans="2:13" x14ac:dyDescent="0.2">
      <c r="B68" s="180"/>
      <c r="C68" s="180"/>
      <c r="D68" s="180"/>
      <c r="E68" s="180"/>
      <c r="F68" s="80"/>
      <c r="G68" s="81"/>
      <c r="H68" s="80"/>
      <c r="I68" s="80"/>
      <c r="J68" s="80"/>
      <c r="K68" s="81"/>
      <c r="L68" s="80"/>
      <c r="M68" s="80"/>
    </row>
    <row r="69" spans="2:13" x14ac:dyDescent="0.2">
      <c r="B69" s="180"/>
      <c r="C69" s="180"/>
      <c r="D69" s="180"/>
      <c r="E69" s="180"/>
      <c r="F69" s="80"/>
      <c r="G69" s="81"/>
      <c r="H69" s="80"/>
      <c r="I69" s="80"/>
      <c r="J69" s="80"/>
      <c r="K69" s="81"/>
      <c r="L69" s="80"/>
      <c r="M69" s="80"/>
    </row>
    <row r="70" spans="2:13" x14ac:dyDescent="0.2">
      <c r="B70" s="180"/>
      <c r="C70" s="180"/>
      <c r="D70" s="180"/>
      <c r="E70" s="180"/>
      <c r="K70" s="81"/>
      <c r="L70" s="80"/>
      <c r="M70" s="80"/>
    </row>
    <row r="71" spans="2:13" x14ac:dyDescent="0.2">
      <c r="K71" s="81"/>
      <c r="L71" s="80"/>
      <c r="M71" s="80"/>
    </row>
  </sheetData>
  <mergeCells count="21">
    <mergeCell ref="B68:E70"/>
    <mergeCell ref="A14:C14"/>
    <mergeCell ref="D12:D14"/>
    <mergeCell ref="F12:F14"/>
    <mergeCell ref="N12:N14"/>
    <mergeCell ref="K12:K13"/>
    <mergeCell ref="A12:C12"/>
    <mergeCell ref="L12:L14"/>
    <mergeCell ref="G12:G13"/>
    <mergeCell ref="I12:I13"/>
    <mergeCell ref="A8:Q8"/>
    <mergeCell ref="Q12:Q13"/>
    <mergeCell ref="H12:H14"/>
    <mergeCell ref="O12:O13"/>
    <mergeCell ref="M62:O62"/>
    <mergeCell ref="P12:P14"/>
    <mergeCell ref="E12:E13"/>
    <mergeCell ref="M12:M13"/>
    <mergeCell ref="J12:J14"/>
    <mergeCell ref="M61:O61"/>
    <mergeCell ref="A9:Q9"/>
  </mergeCells>
  <printOptions horizontalCentered="1"/>
  <pageMargins left="0.39370078740157483" right="0.39370078740157483" top="0.39370078740157483" bottom="0.19685039370078741" header="0.51181102362204722" footer="0.51181102362204722"/>
  <pageSetup scale="4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O41"/>
  <sheetViews>
    <sheetView view="pageBreakPreview" zoomScaleNormal="100" zoomScaleSheetLayoutView="100" workbookViewId="0">
      <selection activeCell="G34" sqref="G34"/>
    </sheetView>
  </sheetViews>
  <sheetFormatPr defaultRowHeight="12.75" customHeight="1" x14ac:dyDescent="0.2"/>
  <cols>
    <col min="1" max="1" width="18.85546875" style="48" customWidth="1"/>
    <col min="2" max="2" width="13.28515625" style="48" customWidth="1"/>
    <col min="3" max="3" width="10.140625" style="48" customWidth="1"/>
    <col min="4" max="4" width="5.140625" style="48" customWidth="1"/>
    <col min="5" max="5" width="14.7109375" style="48" customWidth="1"/>
    <col min="6" max="6" width="4.85546875" style="48" customWidth="1"/>
    <col min="7" max="7" width="15.7109375" style="48" customWidth="1"/>
    <col min="8" max="8" width="5" style="48" customWidth="1"/>
    <col min="9" max="9" width="16.140625" style="48" customWidth="1"/>
    <col min="10" max="10" width="4.85546875" style="48" customWidth="1"/>
    <col min="11" max="11" width="12.140625" style="48" customWidth="1"/>
    <col min="12" max="12" width="4.140625" style="48" customWidth="1"/>
    <col min="13" max="13" width="13.140625" style="48" customWidth="1"/>
    <col min="14" max="14" width="11.140625" style="48" customWidth="1"/>
    <col min="15" max="15" width="14.85546875" style="48" hidden="1" customWidth="1"/>
    <col min="16" max="16384" width="9.140625" style="48"/>
  </cols>
  <sheetData>
    <row r="1" spans="1:13" x14ac:dyDescent="0.2">
      <c r="A1" s="48" t="s">
        <v>87</v>
      </c>
      <c r="C1" s="48" t="s">
        <v>393</v>
      </c>
    </row>
    <row r="2" spans="1:13" x14ac:dyDescent="0.2">
      <c r="A2" s="48" t="s">
        <v>88</v>
      </c>
    </row>
    <row r="3" spans="1:13" x14ac:dyDescent="0.2">
      <c r="A3" s="48" t="s">
        <v>89</v>
      </c>
    </row>
    <row r="4" spans="1:13" x14ac:dyDescent="0.2">
      <c r="A4" s="48" t="s">
        <v>90</v>
      </c>
    </row>
    <row r="5" spans="1:13" x14ac:dyDescent="0.2">
      <c r="A5" s="48" t="s">
        <v>91</v>
      </c>
    </row>
    <row r="6" spans="1:13" x14ac:dyDescent="0.2">
      <c r="A6" s="1" t="s">
        <v>320</v>
      </c>
    </row>
    <row r="7" spans="1:13" x14ac:dyDescent="0.2">
      <c r="A7" s="180" t="s">
        <v>599</v>
      </c>
      <c r="B7" s="180"/>
      <c r="C7" s="180"/>
      <c r="D7" s="180"/>
      <c r="E7" s="180"/>
      <c r="F7" s="180"/>
      <c r="G7" s="180"/>
      <c r="H7" s="180"/>
      <c r="I7" s="180"/>
      <c r="J7" s="180"/>
      <c r="K7" s="180"/>
      <c r="L7" s="180"/>
      <c r="M7" s="180"/>
    </row>
    <row r="8" spans="1:13" x14ac:dyDescent="0.2">
      <c r="A8" s="180" t="s">
        <v>893</v>
      </c>
      <c r="B8" s="180"/>
      <c r="C8" s="180"/>
      <c r="D8" s="180"/>
      <c r="E8" s="180"/>
      <c r="F8" s="180"/>
      <c r="G8" s="180"/>
      <c r="H8" s="180"/>
      <c r="I8" s="180"/>
      <c r="J8" s="180"/>
      <c r="K8" s="180"/>
      <c r="L8" s="180"/>
      <c r="M8" s="180"/>
    </row>
    <row r="9" spans="1:13" x14ac:dyDescent="0.2">
      <c r="A9" s="79" t="s">
        <v>600</v>
      </c>
    </row>
    <row r="10" spans="1:13" ht="17.25" customHeight="1" x14ac:dyDescent="0.2">
      <c r="A10" s="193" t="s">
        <v>444</v>
      </c>
      <c r="B10" s="194"/>
      <c r="C10" s="195"/>
      <c r="D10" s="186" t="s">
        <v>347</v>
      </c>
      <c r="E10" s="186" t="s">
        <v>601</v>
      </c>
      <c r="F10" s="186" t="s">
        <v>347</v>
      </c>
      <c r="G10" s="186" t="s">
        <v>602</v>
      </c>
      <c r="H10" s="186" t="s">
        <v>603</v>
      </c>
      <c r="I10" s="186" t="s">
        <v>449</v>
      </c>
      <c r="J10" s="186" t="s">
        <v>347</v>
      </c>
      <c r="K10" s="186" t="s">
        <v>604</v>
      </c>
      <c r="L10" s="186" t="s">
        <v>347</v>
      </c>
      <c r="M10" s="186" t="s">
        <v>451</v>
      </c>
    </row>
    <row r="11" spans="1:13" ht="82.5" customHeight="1" x14ac:dyDescent="0.2">
      <c r="A11" s="52" t="s">
        <v>452</v>
      </c>
      <c r="B11" s="52" t="s">
        <v>453</v>
      </c>
      <c r="C11" s="52" t="s">
        <v>454</v>
      </c>
      <c r="D11" s="187"/>
      <c r="E11" s="188"/>
      <c r="F11" s="187"/>
      <c r="G11" s="188"/>
      <c r="H11" s="187"/>
      <c r="I11" s="188"/>
      <c r="J11" s="187"/>
      <c r="K11" s="188"/>
      <c r="L11" s="187"/>
      <c r="M11" s="188"/>
    </row>
    <row r="12" spans="1:13" ht="12" customHeight="1" x14ac:dyDescent="0.2">
      <c r="A12" s="199">
        <v>1</v>
      </c>
      <c r="B12" s="200"/>
      <c r="C12" s="201"/>
      <c r="D12" s="188"/>
      <c r="E12" s="52">
        <v>2</v>
      </c>
      <c r="F12" s="188"/>
      <c r="G12" s="52">
        <v>3</v>
      </c>
      <c r="H12" s="188"/>
      <c r="I12" s="52">
        <v>4</v>
      </c>
      <c r="J12" s="188"/>
      <c r="K12" s="52">
        <v>5</v>
      </c>
      <c r="L12" s="188"/>
      <c r="M12" s="52">
        <v>6</v>
      </c>
    </row>
    <row r="13" spans="1:13" ht="25.5" x14ac:dyDescent="0.2">
      <c r="A13" s="106" t="s">
        <v>605</v>
      </c>
      <c r="B13" s="52"/>
      <c r="C13" s="52"/>
      <c r="D13" s="54" t="s">
        <v>606</v>
      </c>
      <c r="E13" s="121"/>
      <c r="F13" s="54" t="s">
        <v>607</v>
      </c>
      <c r="G13" s="121"/>
      <c r="H13" s="54" t="s">
        <v>608</v>
      </c>
      <c r="I13" s="121"/>
      <c r="J13" s="54" t="s">
        <v>609</v>
      </c>
      <c r="K13" s="98"/>
      <c r="L13" s="120" t="s">
        <v>610</v>
      </c>
      <c r="M13" s="98"/>
    </row>
    <row r="14" spans="1:13" x14ac:dyDescent="0.2">
      <c r="A14" s="106" t="s">
        <v>611</v>
      </c>
      <c r="B14" s="52"/>
      <c r="C14" s="52"/>
      <c r="D14" s="54" t="s">
        <v>612</v>
      </c>
      <c r="E14" s="121">
        <v>1443395.4</v>
      </c>
      <c r="F14" s="54" t="s">
        <v>613</v>
      </c>
      <c r="G14" s="121">
        <v>1401081.71</v>
      </c>
      <c r="H14" s="54" t="s">
        <v>614</v>
      </c>
      <c r="I14" s="121">
        <v>1409800.3696999999</v>
      </c>
      <c r="J14" s="54" t="s">
        <v>615</v>
      </c>
      <c r="K14" s="98"/>
      <c r="L14" s="120" t="s">
        <v>616</v>
      </c>
      <c r="M14" s="98">
        <v>2.7244999999999999</v>
      </c>
    </row>
    <row r="15" spans="1:13" x14ac:dyDescent="0.2">
      <c r="A15" s="106" t="s">
        <v>617</v>
      </c>
      <c r="B15" s="52" t="s">
        <v>618</v>
      </c>
      <c r="C15" s="52" t="s">
        <v>619</v>
      </c>
      <c r="D15" s="54"/>
      <c r="E15" s="121">
        <v>161879.4</v>
      </c>
      <c r="F15" s="54"/>
      <c r="G15" s="121">
        <v>163356.73000000001</v>
      </c>
      <c r="H15" s="54"/>
      <c r="I15" s="121">
        <v>161879.4</v>
      </c>
      <c r="J15" s="54"/>
      <c r="K15" s="98">
        <v>7.8651999999999997</v>
      </c>
      <c r="L15" s="120"/>
      <c r="M15" s="98">
        <v>0.31280000000000002</v>
      </c>
    </row>
    <row r="16" spans="1:13" x14ac:dyDescent="0.2">
      <c r="A16" s="106" t="s">
        <v>617</v>
      </c>
      <c r="B16" s="52" t="s">
        <v>618</v>
      </c>
      <c r="C16" s="52" t="s">
        <v>620</v>
      </c>
      <c r="D16" s="54"/>
      <c r="E16" s="121">
        <v>226756</v>
      </c>
      <c r="F16" s="54"/>
      <c r="G16" s="121">
        <v>220548.67</v>
      </c>
      <c r="H16" s="54"/>
      <c r="I16" s="121">
        <v>224488.89</v>
      </c>
      <c r="J16" s="54"/>
      <c r="K16" s="98">
        <v>10.3109</v>
      </c>
      <c r="L16" s="120"/>
      <c r="M16" s="98">
        <v>0.43380000000000002</v>
      </c>
    </row>
    <row r="17" spans="1:13" x14ac:dyDescent="0.2">
      <c r="A17" s="106" t="s">
        <v>617</v>
      </c>
      <c r="B17" s="52" t="s">
        <v>618</v>
      </c>
      <c r="C17" s="52" t="s">
        <v>622</v>
      </c>
      <c r="D17" s="54"/>
      <c r="E17" s="121">
        <v>359712</v>
      </c>
      <c r="F17" s="54"/>
      <c r="G17" s="121">
        <v>350874.8</v>
      </c>
      <c r="H17" s="54"/>
      <c r="I17" s="121">
        <v>348632.87</v>
      </c>
      <c r="J17" s="54"/>
      <c r="K17" s="98"/>
      <c r="L17" s="120"/>
      <c r="M17" s="98">
        <v>0.67379999999999995</v>
      </c>
    </row>
    <row r="18" spans="1:13" x14ac:dyDescent="0.2">
      <c r="A18" s="106" t="s">
        <v>617</v>
      </c>
      <c r="B18" s="52" t="s">
        <v>618</v>
      </c>
      <c r="C18" s="52" t="s">
        <v>623</v>
      </c>
      <c r="D18" s="54"/>
      <c r="E18" s="121">
        <v>108000</v>
      </c>
      <c r="F18" s="54"/>
      <c r="G18" s="121">
        <v>104901.61</v>
      </c>
      <c r="H18" s="54"/>
      <c r="I18" s="121">
        <v>106380</v>
      </c>
      <c r="J18" s="54"/>
      <c r="K18" s="98">
        <v>0.68979999999999997</v>
      </c>
      <c r="L18" s="120"/>
      <c r="M18" s="98">
        <v>0.2056</v>
      </c>
    </row>
    <row r="19" spans="1:13" x14ac:dyDescent="0.2">
      <c r="A19" s="106" t="s">
        <v>617</v>
      </c>
      <c r="B19" s="52" t="s">
        <v>618</v>
      </c>
      <c r="C19" s="52" t="s">
        <v>624</v>
      </c>
      <c r="D19" s="54"/>
      <c r="E19" s="121">
        <v>587048</v>
      </c>
      <c r="F19" s="54"/>
      <c r="G19" s="121">
        <v>561399.9</v>
      </c>
      <c r="H19" s="54"/>
      <c r="I19" s="121">
        <v>568419.21</v>
      </c>
      <c r="J19" s="54"/>
      <c r="K19" s="98"/>
      <c r="L19" s="120"/>
      <c r="M19" s="98">
        <v>1.0985</v>
      </c>
    </row>
    <row r="20" spans="1:13" ht="76.5" x14ac:dyDescent="0.2">
      <c r="A20" s="106" t="s">
        <v>625</v>
      </c>
      <c r="B20" s="52"/>
      <c r="C20" s="52"/>
      <c r="D20" s="54" t="s">
        <v>626</v>
      </c>
      <c r="E20" s="121"/>
      <c r="F20" s="54" t="s">
        <v>627</v>
      </c>
      <c r="G20" s="121"/>
      <c r="H20" s="54" t="s">
        <v>628</v>
      </c>
      <c r="I20" s="121"/>
      <c r="J20" s="54" t="s">
        <v>629</v>
      </c>
      <c r="K20" s="98"/>
      <c r="L20" s="120" t="s">
        <v>630</v>
      </c>
      <c r="M20" s="98"/>
    </row>
    <row r="21" spans="1:13" ht="25.5" x14ac:dyDescent="0.2">
      <c r="A21" s="106" t="s">
        <v>631</v>
      </c>
      <c r="B21" s="52"/>
      <c r="C21" s="52"/>
      <c r="D21" s="54" t="s">
        <v>632</v>
      </c>
      <c r="E21" s="121"/>
      <c r="F21" s="54" t="s">
        <v>633</v>
      </c>
      <c r="G21" s="121"/>
      <c r="H21" s="54" t="s">
        <v>634</v>
      </c>
      <c r="I21" s="121"/>
      <c r="J21" s="54" t="s">
        <v>635</v>
      </c>
      <c r="K21" s="98"/>
      <c r="L21" s="120" t="s">
        <v>636</v>
      </c>
      <c r="M21" s="98"/>
    </row>
    <row r="22" spans="1:13" ht="38.25" x14ac:dyDescent="0.2">
      <c r="A22" s="106" t="s">
        <v>637</v>
      </c>
      <c r="B22" s="52"/>
      <c r="C22" s="52"/>
      <c r="D22" s="54" t="s">
        <v>638</v>
      </c>
      <c r="E22" s="121">
        <v>1443395.4</v>
      </c>
      <c r="F22" s="54" t="s">
        <v>639</v>
      </c>
      <c r="G22" s="121">
        <v>1401081.71</v>
      </c>
      <c r="H22" s="54" t="s">
        <v>640</v>
      </c>
      <c r="I22" s="121">
        <v>1409800.37</v>
      </c>
      <c r="J22" s="54" t="s">
        <v>641</v>
      </c>
      <c r="K22" s="98"/>
      <c r="L22" s="120" t="s">
        <v>642</v>
      </c>
      <c r="M22" s="98">
        <v>2.7244999999999999</v>
      </c>
    </row>
    <row r="23" spans="1:13" ht="25.5" x14ac:dyDescent="0.2">
      <c r="A23" s="106" t="s">
        <v>643</v>
      </c>
      <c r="B23" s="52"/>
      <c r="C23" s="52"/>
      <c r="D23" s="54" t="s">
        <v>644</v>
      </c>
      <c r="E23" s="121"/>
      <c r="F23" s="54" t="s">
        <v>645</v>
      </c>
      <c r="G23" s="121"/>
      <c r="H23" s="54" t="s">
        <v>646</v>
      </c>
      <c r="I23" s="121"/>
      <c r="J23" s="54" t="s">
        <v>647</v>
      </c>
      <c r="K23" s="98"/>
      <c r="L23" s="120" t="s">
        <v>648</v>
      </c>
      <c r="M23" s="98"/>
    </row>
    <row r="24" spans="1:13" ht="51" x14ac:dyDescent="0.2">
      <c r="A24" s="106" t="s">
        <v>649</v>
      </c>
      <c r="B24" s="52"/>
      <c r="C24" s="52"/>
      <c r="D24" s="54" t="s">
        <v>650</v>
      </c>
      <c r="E24" s="121"/>
      <c r="F24" s="54" t="s">
        <v>651</v>
      </c>
      <c r="G24" s="121"/>
      <c r="H24" s="54" t="s">
        <v>652</v>
      </c>
      <c r="I24" s="121"/>
      <c r="J24" s="54" t="s">
        <v>653</v>
      </c>
      <c r="K24" s="98"/>
      <c r="L24" s="120" t="s">
        <v>654</v>
      </c>
      <c r="M24" s="98"/>
    </row>
    <row r="25" spans="1:13" ht="25.5" x14ac:dyDescent="0.2">
      <c r="A25" s="106" t="s">
        <v>655</v>
      </c>
      <c r="B25" s="52"/>
      <c r="C25" s="52"/>
      <c r="D25" s="54" t="s">
        <v>656</v>
      </c>
      <c r="E25" s="121"/>
      <c r="F25" s="54" t="s">
        <v>657</v>
      </c>
      <c r="G25" s="121"/>
      <c r="H25" s="54" t="s">
        <v>658</v>
      </c>
      <c r="I25" s="121"/>
      <c r="J25" s="54" t="s">
        <v>659</v>
      </c>
      <c r="K25" s="98"/>
      <c r="L25" s="120" t="s">
        <v>660</v>
      </c>
      <c r="M25" s="98"/>
    </row>
    <row r="26" spans="1:13" ht="25.5" x14ac:dyDescent="0.2">
      <c r="A26" s="106" t="s">
        <v>661</v>
      </c>
      <c r="B26" s="52"/>
      <c r="C26" s="52"/>
      <c r="D26" s="54" t="s">
        <v>662</v>
      </c>
      <c r="E26" s="121"/>
      <c r="F26" s="54" t="s">
        <v>663</v>
      </c>
      <c r="G26" s="121"/>
      <c r="H26" s="54" t="s">
        <v>664</v>
      </c>
      <c r="I26" s="121"/>
      <c r="J26" s="54" t="s">
        <v>665</v>
      </c>
      <c r="K26" s="98"/>
      <c r="L26" s="120" t="s">
        <v>666</v>
      </c>
      <c r="M26" s="98"/>
    </row>
    <row r="27" spans="1:13" ht="38.25" x14ac:dyDescent="0.2">
      <c r="A27" s="106" t="s">
        <v>667</v>
      </c>
      <c r="B27" s="52"/>
      <c r="C27" s="52"/>
      <c r="D27" s="54" t="s">
        <v>668</v>
      </c>
      <c r="E27" s="121"/>
      <c r="F27" s="54" t="s">
        <v>669</v>
      </c>
      <c r="G27" s="121"/>
      <c r="H27" s="54" t="s">
        <v>670</v>
      </c>
      <c r="I27" s="121"/>
      <c r="J27" s="54" t="s">
        <v>32</v>
      </c>
      <c r="K27" s="98"/>
      <c r="L27" s="120" t="s">
        <v>671</v>
      </c>
      <c r="M27" s="98"/>
    </row>
    <row r="28" spans="1:13" ht="25.5" x14ac:dyDescent="0.2">
      <c r="A28" s="106" t="s">
        <v>672</v>
      </c>
      <c r="B28" s="52"/>
      <c r="C28" s="52"/>
      <c r="D28" s="54" t="s">
        <v>673</v>
      </c>
      <c r="E28" s="121">
        <v>1443395.4</v>
      </c>
      <c r="F28" s="54" t="s">
        <v>674</v>
      </c>
      <c r="G28" s="121">
        <v>1401081.71</v>
      </c>
      <c r="H28" s="54" t="s">
        <v>675</v>
      </c>
      <c r="I28" s="121">
        <v>1409800.37</v>
      </c>
      <c r="J28" s="54" t="s">
        <v>33</v>
      </c>
      <c r="K28" s="98"/>
      <c r="L28" s="120" t="s">
        <v>676</v>
      </c>
      <c r="M28" s="98">
        <v>2.7244999999999999</v>
      </c>
    </row>
    <row r="29" spans="1:13" ht="18.75" customHeight="1" x14ac:dyDescent="0.2">
      <c r="A29" s="49" t="s">
        <v>596</v>
      </c>
      <c r="B29" s="117"/>
      <c r="C29" s="117"/>
      <c r="D29" s="119"/>
      <c r="E29" s="118"/>
      <c r="F29" s="118"/>
      <c r="G29" s="118"/>
      <c r="H29" s="118"/>
      <c r="I29" s="118"/>
      <c r="J29" s="118"/>
      <c r="K29" s="118"/>
      <c r="L29" s="118"/>
      <c r="M29" s="118"/>
    </row>
    <row r="30" spans="1:13" x14ac:dyDescent="0.2">
      <c r="A30" s="49" t="s">
        <v>597</v>
      </c>
      <c r="B30" s="117"/>
      <c r="E30" s="118"/>
      <c r="F30" s="118"/>
      <c r="G30" s="118"/>
      <c r="H30" s="118"/>
      <c r="I30" s="118"/>
      <c r="J30" s="118"/>
      <c r="K30" s="118"/>
      <c r="L30" s="118"/>
      <c r="M30" s="118"/>
    </row>
    <row r="31" spans="1:13" ht="12" customHeight="1" x14ac:dyDescent="0.2">
      <c r="A31" s="49" t="s">
        <v>598</v>
      </c>
      <c r="B31" s="117"/>
      <c r="J31" s="85"/>
      <c r="K31" s="85"/>
      <c r="L31" s="85"/>
      <c r="M31" s="85"/>
    </row>
    <row r="32" spans="1:13" ht="12" customHeight="1" x14ac:dyDescent="0.2">
      <c r="A32" s="49" t="s">
        <v>677</v>
      </c>
      <c r="B32" s="117"/>
      <c r="J32" s="85"/>
      <c r="K32" s="85"/>
      <c r="L32" s="85"/>
      <c r="M32" s="85"/>
    </row>
    <row r="33" spans="1:13" x14ac:dyDescent="0.2">
      <c r="H33" s="155"/>
      <c r="J33" s="85"/>
    </row>
    <row r="34" spans="1:13" x14ac:dyDescent="0.2">
      <c r="A34" s="155" t="s">
        <v>83</v>
      </c>
      <c r="E34" s="155" t="s">
        <v>85</v>
      </c>
      <c r="H34" s="155" t="s">
        <v>84</v>
      </c>
      <c r="J34" s="85"/>
      <c r="K34" s="183" t="s">
        <v>86</v>
      </c>
      <c r="L34" s="183"/>
      <c r="M34" s="183"/>
    </row>
    <row r="35" spans="1:13" ht="27" customHeight="1" x14ac:dyDescent="0.2">
      <c r="A35" s="155" t="s">
        <v>910</v>
      </c>
      <c r="E35" s="61" t="s">
        <v>340</v>
      </c>
      <c r="J35" s="85"/>
      <c r="K35" s="181" t="s">
        <v>339</v>
      </c>
      <c r="L35" s="181"/>
      <c r="M35" s="181"/>
    </row>
    <row r="36" spans="1:13" x14ac:dyDescent="0.2">
      <c r="J36" s="85"/>
      <c r="K36" s="85"/>
      <c r="L36" s="85"/>
      <c r="M36" s="85"/>
    </row>
    <row r="39" spans="1:13" x14ac:dyDescent="0.2">
      <c r="B39" s="180"/>
      <c r="C39" s="180"/>
      <c r="D39" s="180"/>
      <c r="E39" s="180"/>
    </row>
    <row r="40" spans="1:13" x14ac:dyDescent="0.2">
      <c r="B40" s="180"/>
      <c r="C40" s="180"/>
      <c r="D40" s="180"/>
      <c r="E40" s="180"/>
    </row>
    <row r="41" spans="1:13" x14ac:dyDescent="0.2">
      <c r="B41" s="180"/>
      <c r="C41" s="180"/>
      <c r="D41" s="180"/>
      <c r="E41" s="180"/>
    </row>
  </sheetData>
  <mergeCells count="17">
    <mergeCell ref="E10:E11"/>
    <mergeCell ref="F10:F12"/>
    <mergeCell ref="B39:E41"/>
    <mergeCell ref="K34:M34"/>
    <mergeCell ref="A8:M8"/>
    <mergeCell ref="A7:M7"/>
    <mergeCell ref="L10:L12"/>
    <mergeCell ref="K35:M35"/>
    <mergeCell ref="G10:G11"/>
    <mergeCell ref="H10:H12"/>
    <mergeCell ref="M10:M11"/>
    <mergeCell ref="D10:D12"/>
    <mergeCell ref="K10:K11"/>
    <mergeCell ref="I10:I11"/>
    <mergeCell ref="J10:J12"/>
    <mergeCell ref="A10:C10"/>
    <mergeCell ref="A12:C12"/>
  </mergeCells>
  <printOptions horizontalCentered="1"/>
  <pageMargins left="0.39370078740157483" right="0.39370078740157483" top="0.39370078740157483" bottom="0.39370078740157483" header="0.51181102362204722" footer="0.51181102362204722"/>
  <pageSetup paperSize="9" scale="7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R53"/>
  <sheetViews>
    <sheetView view="pageBreakPreview" topLeftCell="A16" zoomScaleNormal="100" zoomScaleSheetLayoutView="100" workbookViewId="0">
      <selection activeCell="I38" sqref="I38"/>
    </sheetView>
  </sheetViews>
  <sheetFormatPr defaultRowHeight="12.75" customHeight="1" x14ac:dyDescent="0.2"/>
  <cols>
    <col min="1" max="1" width="4.140625" style="48" customWidth="1"/>
    <col min="2" max="2" width="20.5703125" style="48" customWidth="1"/>
    <col min="3" max="3" width="10.85546875" style="48" customWidth="1"/>
    <col min="4" max="4" width="10" style="48" customWidth="1"/>
    <col min="5" max="5" width="6.7109375" style="48" customWidth="1"/>
    <col min="6" max="6" width="14.140625" style="48" customWidth="1"/>
    <col min="7" max="7" width="6" style="48" customWidth="1"/>
    <col min="8" max="8" width="15" style="48" customWidth="1"/>
    <col min="9" max="9" width="6.7109375" style="48" customWidth="1"/>
    <col min="10" max="10" width="15.7109375" style="48" customWidth="1"/>
    <col min="11" max="11" width="7.5703125" style="48" customWidth="1"/>
    <col min="12" max="12" width="13.140625" style="48" customWidth="1"/>
    <col min="13" max="13" width="6.85546875" style="48" customWidth="1"/>
    <col min="14" max="14" width="14.85546875" style="48" customWidth="1"/>
    <col min="15" max="15" width="10.140625" style="48" customWidth="1"/>
    <col min="16" max="16" width="11.42578125" style="48" hidden="1" customWidth="1"/>
    <col min="17" max="17" width="9.140625" style="48"/>
    <col min="18" max="18" width="12.28515625" style="48" bestFit="1" customWidth="1"/>
    <col min="19" max="16384" width="9.140625" style="48"/>
  </cols>
  <sheetData>
    <row r="1" spans="1:14" x14ac:dyDescent="0.2">
      <c r="A1" s="48" t="s">
        <v>87</v>
      </c>
      <c r="C1" s="48" t="s">
        <v>393</v>
      </c>
    </row>
    <row r="2" spans="1:14" x14ac:dyDescent="0.2">
      <c r="A2" s="48" t="s">
        <v>88</v>
      </c>
    </row>
    <row r="3" spans="1:14" x14ac:dyDescent="0.2">
      <c r="A3" s="48" t="s">
        <v>89</v>
      </c>
    </row>
    <row r="4" spans="1:14" x14ac:dyDescent="0.2">
      <c r="A4" s="48" t="s">
        <v>90</v>
      </c>
    </row>
    <row r="5" spans="1:14" x14ac:dyDescent="0.2">
      <c r="A5" s="48" t="s">
        <v>91</v>
      </c>
    </row>
    <row r="6" spans="1:14" x14ac:dyDescent="0.2">
      <c r="A6" s="1" t="s">
        <v>320</v>
      </c>
    </row>
    <row r="9" spans="1:14" x14ac:dyDescent="0.2">
      <c r="B9" s="180" t="s">
        <v>442</v>
      </c>
      <c r="C9" s="180"/>
      <c r="D9" s="180"/>
      <c r="E9" s="180"/>
      <c r="F9" s="180"/>
      <c r="G9" s="180"/>
      <c r="H9" s="180"/>
      <c r="I9" s="180"/>
      <c r="J9" s="180"/>
      <c r="K9" s="180"/>
      <c r="L9" s="180"/>
      <c r="M9" s="180"/>
      <c r="N9" s="180"/>
    </row>
    <row r="10" spans="1:14" x14ac:dyDescent="0.2">
      <c r="B10" s="180" t="s">
        <v>893</v>
      </c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80"/>
      <c r="N10" s="180"/>
    </row>
    <row r="11" spans="1:14" x14ac:dyDescent="0.2">
      <c r="B11" s="156"/>
      <c r="C11" s="156"/>
      <c r="D11" s="156"/>
      <c r="E11" s="156"/>
      <c r="F11" s="156"/>
      <c r="G11" s="156"/>
      <c r="H11" s="156"/>
      <c r="I11" s="156"/>
      <c r="J11" s="156"/>
      <c r="K11" s="156"/>
      <c r="L11" s="156"/>
      <c r="M11" s="156"/>
      <c r="N11" s="156"/>
    </row>
    <row r="12" spans="1:14" x14ac:dyDescent="0.2">
      <c r="A12" s="48" t="s">
        <v>678</v>
      </c>
      <c r="B12" s="48" t="s">
        <v>679</v>
      </c>
    </row>
    <row r="13" spans="1:14" ht="15" customHeight="1" x14ac:dyDescent="0.2">
      <c r="A13" s="202" t="s">
        <v>680</v>
      </c>
      <c r="B13" s="204" t="s">
        <v>444</v>
      </c>
      <c r="C13" s="205"/>
      <c r="D13" s="206"/>
      <c r="E13" s="186" t="s">
        <v>347</v>
      </c>
      <c r="F13" s="186" t="s">
        <v>601</v>
      </c>
      <c r="G13" s="186" t="s">
        <v>347</v>
      </c>
      <c r="H13" s="186" t="s">
        <v>602</v>
      </c>
      <c r="I13" s="186" t="s">
        <v>347</v>
      </c>
      <c r="J13" s="186" t="s">
        <v>449</v>
      </c>
      <c r="K13" s="186" t="s">
        <v>347</v>
      </c>
      <c r="L13" s="186" t="s">
        <v>681</v>
      </c>
      <c r="M13" s="186" t="s">
        <v>347</v>
      </c>
      <c r="N13" s="186" t="s">
        <v>451</v>
      </c>
    </row>
    <row r="14" spans="1:14" ht="78.75" customHeight="1" x14ac:dyDescent="0.2">
      <c r="A14" s="203"/>
      <c r="B14" s="52" t="s">
        <v>452</v>
      </c>
      <c r="C14" s="105" t="s">
        <v>453</v>
      </c>
      <c r="D14" s="52" t="s">
        <v>454</v>
      </c>
      <c r="E14" s="187"/>
      <c r="F14" s="188"/>
      <c r="G14" s="187"/>
      <c r="H14" s="188"/>
      <c r="I14" s="187"/>
      <c r="J14" s="188"/>
      <c r="K14" s="187"/>
      <c r="L14" s="188"/>
      <c r="M14" s="187"/>
      <c r="N14" s="188"/>
    </row>
    <row r="15" spans="1:14" x14ac:dyDescent="0.2">
      <c r="B15" s="74">
        <v>1</v>
      </c>
      <c r="C15" s="199">
        <v>2</v>
      </c>
      <c r="D15" s="201"/>
      <c r="E15" s="188"/>
      <c r="F15" s="52">
        <v>3</v>
      </c>
      <c r="G15" s="188"/>
      <c r="H15" s="52">
        <v>4</v>
      </c>
      <c r="I15" s="188"/>
      <c r="J15" s="52">
        <v>5</v>
      </c>
      <c r="K15" s="188"/>
      <c r="L15" s="52">
        <v>6</v>
      </c>
      <c r="M15" s="188"/>
      <c r="N15" s="52">
        <v>7</v>
      </c>
    </row>
    <row r="16" spans="1:14" ht="38.25" x14ac:dyDescent="0.2">
      <c r="A16" s="52" t="s">
        <v>346</v>
      </c>
      <c r="B16" s="127" t="s">
        <v>682</v>
      </c>
      <c r="C16" s="126"/>
      <c r="D16" s="126"/>
      <c r="E16" s="54" t="s">
        <v>683</v>
      </c>
      <c r="F16" s="125"/>
      <c r="G16" s="54" t="s">
        <v>684</v>
      </c>
      <c r="H16" s="125"/>
      <c r="I16" s="54" t="s">
        <v>685</v>
      </c>
      <c r="J16" s="125"/>
      <c r="K16" s="52" t="s">
        <v>686</v>
      </c>
      <c r="L16" s="68"/>
      <c r="M16" s="54" t="s">
        <v>687</v>
      </c>
      <c r="N16" s="68"/>
    </row>
    <row r="17" spans="1:14" x14ac:dyDescent="0.2">
      <c r="A17" s="52" t="s">
        <v>343</v>
      </c>
      <c r="B17" s="127" t="s">
        <v>688</v>
      </c>
      <c r="C17" s="126"/>
      <c r="D17" s="126"/>
      <c r="E17" s="54" t="s">
        <v>689</v>
      </c>
      <c r="F17" s="125"/>
      <c r="G17" s="54" t="s">
        <v>690</v>
      </c>
      <c r="H17" s="125"/>
      <c r="I17" s="54" t="s">
        <v>691</v>
      </c>
      <c r="J17" s="125"/>
      <c r="K17" s="52" t="s">
        <v>692</v>
      </c>
      <c r="L17" s="68"/>
      <c r="M17" s="54" t="s">
        <v>693</v>
      </c>
      <c r="N17" s="68"/>
    </row>
    <row r="18" spans="1:14" x14ac:dyDescent="0.2">
      <c r="A18" s="52" t="s">
        <v>342</v>
      </c>
      <c r="B18" s="127" t="s">
        <v>694</v>
      </c>
      <c r="C18" s="126"/>
      <c r="D18" s="126"/>
      <c r="E18" s="54" t="s">
        <v>695</v>
      </c>
      <c r="F18" s="125"/>
      <c r="G18" s="54" t="s">
        <v>696</v>
      </c>
      <c r="H18" s="125"/>
      <c r="I18" s="54" t="s">
        <v>697</v>
      </c>
      <c r="J18" s="125"/>
      <c r="K18" s="52" t="s">
        <v>698</v>
      </c>
      <c r="L18" s="68"/>
      <c r="M18" s="54" t="s">
        <v>699</v>
      </c>
      <c r="N18" s="68"/>
    </row>
    <row r="19" spans="1:14" x14ac:dyDescent="0.2">
      <c r="A19" s="52" t="s">
        <v>341</v>
      </c>
      <c r="B19" s="127" t="s">
        <v>700</v>
      </c>
      <c r="C19" s="126"/>
      <c r="D19" s="126"/>
      <c r="E19" s="54" t="s">
        <v>701</v>
      </c>
      <c r="F19" s="125"/>
      <c r="G19" s="54" t="s">
        <v>702</v>
      </c>
      <c r="H19" s="125"/>
      <c r="I19" s="54" t="s">
        <v>703</v>
      </c>
      <c r="J19" s="125"/>
      <c r="K19" s="52" t="s">
        <v>704</v>
      </c>
      <c r="L19" s="68"/>
      <c r="M19" s="54" t="s">
        <v>705</v>
      </c>
      <c r="N19" s="68"/>
    </row>
    <row r="20" spans="1:14" x14ac:dyDescent="0.2">
      <c r="A20" s="52" t="s">
        <v>44</v>
      </c>
      <c r="B20" s="127" t="s">
        <v>706</v>
      </c>
      <c r="C20" s="126"/>
      <c r="D20" s="126"/>
      <c r="E20" s="54" t="s">
        <v>707</v>
      </c>
      <c r="F20" s="125"/>
      <c r="G20" s="54" t="s">
        <v>708</v>
      </c>
      <c r="H20" s="125"/>
      <c r="I20" s="54" t="s">
        <v>709</v>
      </c>
      <c r="J20" s="125"/>
      <c r="K20" s="52" t="s">
        <v>710</v>
      </c>
      <c r="L20" s="68"/>
      <c r="M20" s="54" t="s">
        <v>711</v>
      </c>
      <c r="N20" s="68"/>
    </row>
    <row r="21" spans="1:14" ht="25.5" x14ac:dyDescent="0.2">
      <c r="A21" s="52" t="s">
        <v>712</v>
      </c>
      <c r="B21" s="127" t="s">
        <v>713</v>
      </c>
      <c r="C21" s="126"/>
      <c r="D21" s="126"/>
      <c r="E21" s="54" t="s">
        <v>714</v>
      </c>
      <c r="F21" s="125"/>
      <c r="G21" s="54" t="s">
        <v>715</v>
      </c>
      <c r="H21" s="125"/>
      <c r="I21" s="54" t="s">
        <v>716</v>
      </c>
      <c r="J21" s="125"/>
      <c r="K21" s="52" t="s">
        <v>717</v>
      </c>
      <c r="L21" s="68"/>
      <c r="M21" s="54" t="s">
        <v>718</v>
      </c>
      <c r="N21" s="68"/>
    </row>
    <row r="22" spans="1:14" ht="25.5" x14ac:dyDescent="0.2">
      <c r="A22" s="52" t="s">
        <v>74</v>
      </c>
      <c r="B22" s="127" t="s">
        <v>719</v>
      </c>
      <c r="C22" s="126"/>
      <c r="D22" s="126"/>
      <c r="E22" s="54" t="s">
        <v>720</v>
      </c>
      <c r="F22" s="125"/>
      <c r="G22" s="54" t="s">
        <v>721</v>
      </c>
      <c r="H22" s="125"/>
      <c r="I22" s="54" t="s">
        <v>722</v>
      </c>
      <c r="J22" s="125"/>
      <c r="K22" s="52" t="s">
        <v>723</v>
      </c>
      <c r="L22" s="68"/>
      <c r="M22" s="54" t="s">
        <v>724</v>
      </c>
      <c r="N22" s="68"/>
    </row>
    <row r="23" spans="1:14" ht="51" x14ac:dyDescent="0.2">
      <c r="A23" s="52" t="s">
        <v>725</v>
      </c>
      <c r="B23" s="127" t="s">
        <v>726</v>
      </c>
      <c r="C23" s="126"/>
      <c r="D23" s="126"/>
      <c r="E23" s="54" t="s">
        <v>727</v>
      </c>
      <c r="F23" s="125"/>
      <c r="G23" s="54" t="s">
        <v>728</v>
      </c>
      <c r="H23" s="125"/>
      <c r="I23" s="54" t="s">
        <v>729</v>
      </c>
      <c r="J23" s="125"/>
      <c r="K23" s="52" t="s">
        <v>730</v>
      </c>
      <c r="L23" s="68"/>
      <c r="M23" s="54" t="s">
        <v>731</v>
      </c>
      <c r="N23" s="68"/>
    </row>
    <row r="24" spans="1:14" ht="38.25" x14ac:dyDescent="0.2">
      <c r="A24" s="52" t="s">
        <v>345</v>
      </c>
      <c r="B24" s="127" t="s">
        <v>732</v>
      </c>
      <c r="C24" s="126"/>
      <c r="D24" s="126"/>
      <c r="E24" s="54" t="s">
        <v>733</v>
      </c>
      <c r="F24" s="125"/>
      <c r="G24" s="54" t="s">
        <v>734</v>
      </c>
      <c r="H24" s="125"/>
      <c r="I24" s="54" t="s">
        <v>735</v>
      </c>
      <c r="J24" s="125"/>
      <c r="K24" s="52" t="s">
        <v>736</v>
      </c>
      <c r="L24" s="68"/>
      <c r="M24" s="54" t="s">
        <v>737</v>
      </c>
      <c r="N24" s="68"/>
    </row>
    <row r="25" spans="1:14" x14ac:dyDescent="0.2">
      <c r="A25" s="52" t="s">
        <v>343</v>
      </c>
      <c r="B25" s="127" t="s">
        <v>688</v>
      </c>
      <c r="C25" s="126"/>
      <c r="D25" s="126"/>
      <c r="E25" s="54" t="s">
        <v>738</v>
      </c>
      <c r="F25" s="125"/>
      <c r="G25" s="54" t="s">
        <v>739</v>
      </c>
      <c r="H25" s="125"/>
      <c r="I25" s="54" t="s">
        <v>740</v>
      </c>
      <c r="J25" s="125"/>
      <c r="K25" s="52" t="s">
        <v>741</v>
      </c>
      <c r="L25" s="68"/>
      <c r="M25" s="54" t="s">
        <v>742</v>
      </c>
      <c r="N25" s="68"/>
    </row>
    <row r="26" spans="1:14" x14ac:dyDescent="0.2">
      <c r="A26" s="52" t="s">
        <v>342</v>
      </c>
      <c r="B26" s="127" t="s">
        <v>694</v>
      </c>
      <c r="C26" s="126"/>
      <c r="D26" s="126"/>
      <c r="E26" s="54" t="s">
        <v>743</v>
      </c>
      <c r="F26" s="125"/>
      <c r="G26" s="54" t="s">
        <v>744</v>
      </c>
      <c r="H26" s="125"/>
      <c r="I26" s="54" t="s">
        <v>745</v>
      </c>
      <c r="J26" s="125"/>
      <c r="K26" s="52" t="s">
        <v>746</v>
      </c>
      <c r="L26" s="68"/>
      <c r="M26" s="54" t="s">
        <v>747</v>
      </c>
      <c r="N26" s="68"/>
    </row>
    <row r="27" spans="1:14" x14ac:dyDescent="0.2">
      <c r="A27" s="52" t="s">
        <v>341</v>
      </c>
      <c r="B27" s="127" t="s">
        <v>700</v>
      </c>
      <c r="C27" s="126"/>
      <c r="D27" s="126"/>
      <c r="E27" s="54" t="s">
        <v>748</v>
      </c>
      <c r="F27" s="125"/>
      <c r="G27" s="54" t="s">
        <v>749</v>
      </c>
      <c r="H27" s="125"/>
      <c r="I27" s="54" t="s">
        <v>750</v>
      </c>
      <c r="J27" s="125"/>
      <c r="K27" s="52" t="s">
        <v>751</v>
      </c>
      <c r="L27" s="68"/>
      <c r="M27" s="54" t="s">
        <v>752</v>
      </c>
      <c r="N27" s="68"/>
    </row>
    <row r="28" spans="1:14" x14ac:dyDescent="0.2">
      <c r="A28" s="52" t="s">
        <v>44</v>
      </c>
      <c r="B28" s="127" t="s">
        <v>706</v>
      </c>
      <c r="C28" s="126"/>
      <c r="D28" s="126"/>
      <c r="E28" s="54" t="s">
        <v>753</v>
      </c>
      <c r="F28" s="125"/>
      <c r="G28" s="54" t="s">
        <v>754</v>
      </c>
      <c r="H28" s="125"/>
      <c r="I28" s="54" t="s">
        <v>755</v>
      </c>
      <c r="J28" s="125"/>
      <c r="K28" s="52" t="s">
        <v>756</v>
      </c>
      <c r="L28" s="68"/>
      <c r="M28" s="54" t="s">
        <v>757</v>
      </c>
      <c r="N28" s="68"/>
    </row>
    <row r="29" spans="1:14" ht="25.5" x14ac:dyDescent="0.2">
      <c r="A29" s="52" t="s">
        <v>712</v>
      </c>
      <c r="B29" s="127" t="s">
        <v>713</v>
      </c>
      <c r="C29" s="126"/>
      <c r="D29" s="126"/>
      <c r="E29" s="54" t="s">
        <v>758</v>
      </c>
      <c r="F29" s="125"/>
      <c r="G29" s="54" t="s">
        <v>759</v>
      </c>
      <c r="H29" s="125"/>
      <c r="I29" s="54" t="s">
        <v>760</v>
      </c>
      <c r="J29" s="125"/>
      <c r="K29" s="52" t="s">
        <v>761</v>
      </c>
      <c r="L29" s="68"/>
      <c r="M29" s="54" t="s">
        <v>762</v>
      </c>
      <c r="N29" s="68"/>
    </row>
    <row r="30" spans="1:14" ht="25.5" x14ac:dyDescent="0.2">
      <c r="A30" s="52" t="s">
        <v>74</v>
      </c>
      <c r="B30" s="127" t="s">
        <v>719</v>
      </c>
      <c r="C30" s="126"/>
      <c r="D30" s="126"/>
      <c r="E30" s="54" t="s">
        <v>763</v>
      </c>
      <c r="F30" s="125">
        <v>0</v>
      </c>
      <c r="G30" s="54" t="s">
        <v>764</v>
      </c>
      <c r="H30" s="125">
        <v>1034536.98</v>
      </c>
      <c r="I30" s="54" t="s">
        <v>765</v>
      </c>
      <c r="J30" s="125">
        <v>980952.18</v>
      </c>
      <c r="K30" s="52" t="s">
        <v>766</v>
      </c>
      <c r="L30" s="68"/>
      <c r="M30" s="54" t="s">
        <v>767</v>
      </c>
      <c r="N30" s="68">
        <v>1.8956999999999999</v>
      </c>
    </row>
    <row r="31" spans="1:14" x14ac:dyDescent="0.2">
      <c r="A31" s="52"/>
      <c r="B31" s="127" t="s">
        <v>903</v>
      </c>
      <c r="C31" s="126" t="s">
        <v>472</v>
      </c>
      <c r="D31" s="126" t="s">
        <v>902</v>
      </c>
      <c r="E31" s="54"/>
      <c r="F31" s="125">
        <v>0</v>
      </c>
      <c r="G31" s="54"/>
      <c r="H31" s="125">
        <v>1034536.98</v>
      </c>
      <c r="I31" s="54"/>
      <c r="J31" s="125">
        <v>980952.18</v>
      </c>
      <c r="K31" s="52"/>
      <c r="L31" s="68">
        <v>1E-3</v>
      </c>
      <c r="M31" s="54"/>
      <c r="N31" s="68">
        <v>1.8956999999999999</v>
      </c>
    </row>
    <row r="32" spans="1:14" ht="51" x14ac:dyDescent="0.2">
      <c r="A32" s="52" t="s">
        <v>725</v>
      </c>
      <c r="B32" s="127" t="s">
        <v>768</v>
      </c>
      <c r="C32" s="126"/>
      <c r="D32" s="126"/>
      <c r="E32" s="54" t="s">
        <v>769</v>
      </c>
      <c r="F32" s="125">
        <v>0</v>
      </c>
      <c r="G32" s="54" t="s">
        <v>770</v>
      </c>
      <c r="H32" s="125">
        <v>1034536.98</v>
      </c>
      <c r="I32" s="54" t="s">
        <v>771</v>
      </c>
      <c r="J32" s="125">
        <v>980952.18</v>
      </c>
      <c r="K32" s="52" t="s">
        <v>772</v>
      </c>
      <c r="L32" s="68"/>
      <c r="M32" s="54" t="s">
        <v>773</v>
      </c>
      <c r="N32" s="68">
        <v>1.8956999999999999</v>
      </c>
    </row>
    <row r="33" spans="1:18" ht="25.5" x14ac:dyDescent="0.2">
      <c r="A33" s="52" t="s">
        <v>344</v>
      </c>
      <c r="B33" s="127" t="s">
        <v>774</v>
      </c>
      <c r="C33" s="126"/>
      <c r="D33" s="126"/>
      <c r="E33" s="54" t="s">
        <v>775</v>
      </c>
      <c r="F33" s="125">
        <v>0</v>
      </c>
      <c r="G33" s="54" t="s">
        <v>776</v>
      </c>
      <c r="H33" s="125">
        <v>1034536.98</v>
      </c>
      <c r="I33" s="54" t="s">
        <v>777</v>
      </c>
      <c r="J33" s="125">
        <v>980952.18</v>
      </c>
      <c r="K33" s="52" t="s">
        <v>778</v>
      </c>
      <c r="L33" s="68"/>
      <c r="M33" s="54" t="s">
        <v>779</v>
      </c>
      <c r="N33" s="68">
        <v>1.8956999999999999</v>
      </c>
    </row>
    <row r="34" spans="1:18" x14ac:dyDescent="0.2">
      <c r="A34" s="49" t="s">
        <v>596</v>
      </c>
      <c r="B34" s="79"/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</row>
    <row r="35" spans="1:18" x14ac:dyDescent="0.2">
      <c r="A35" s="49" t="s">
        <v>597</v>
      </c>
      <c r="R35" s="162"/>
    </row>
    <row r="36" spans="1:18" x14ac:dyDescent="0.2">
      <c r="A36" s="49" t="s">
        <v>598</v>
      </c>
    </row>
    <row r="37" spans="1:18" x14ac:dyDescent="0.2">
      <c r="A37" s="49" t="s">
        <v>677</v>
      </c>
    </row>
    <row r="38" spans="1:18" ht="37.5" customHeight="1" x14ac:dyDescent="0.2">
      <c r="B38" s="161" t="s">
        <v>83</v>
      </c>
      <c r="F38" s="161" t="s">
        <v>85</v>
      </c>
      <c r="I38" s="161" t="s">
        <v>84</v>
      </c>
      <c r="K38" s="208" t="s">
        <v>86</v>
      </c>
      <c r="L38" s="208"/>
      <c r="M38" s="208"/>
    </row>
    <row r="39" spans="1:18" ht="33" customHeight="1" x14ac:dyDescent="0.2">
      <c r="B39" s="161" t="s">
        <v>910</v>
      </c>
      <c r="F39" s="124" t="s">
        <v>340</v>
      </c>
      <c r="K39" s="207" t="s">
        <v>339</v>
      </c>
      <c r="L39" s="207"/>
      <c r="M39" s="207"/>
    </row>
    <row r="41" spans="1:18" ht="27.75" customHeight="1" x14ac:dyDescent="0.2"/>
    <row r="42" spans="1:18" ht="15" customHeight="1" x14ac:dyDescent="0.2"/>
    <row r="43" spans="1:18" ht="15" customHeight="1" x14ac:dyDescent="0.2"/>
    <row r="44" spans="1:18" ht="15" customHeight="1" x14ac:dyDescent="0.2"/>
    <row r="46" spans="1:18" x14ac:dyDescent="0.2">
      <c r="C46" s="180"/>
      <c r="D46" s="180"/>
      <c r="E46" s="180"/>
      <c r="F46" s="180"/>
    </row>
    <row r="47" spans="1:18" x14ac:dyDescent="0.2">
      <c r="C47" s="180"/>
      <c r="D47" s="180"/>
      <c r="E47" s="180"/>
      <c r="F47" s="180"/>
    </row>
    <row r="48" spans="1:18" x14ac:dyDescent="0.2">
      <c r="C48" s="180"/>
      <c r="D48" s="180"/>
      <c r="E48" s="180"/>
      <c r="F48" s="180"/>
    </row>
    <row r="49" spans="4:10" x14ac:dyDescent="0.2">
      <c r="D49" s="123"/>
    </row>
    <row r="53" spans="4:10" x14ac:dyDescent="0.2">
      <c r="J53" s="122"/>
    </row>
  </sheetData>
  <mergeCells count="18">
    <mergeCell ref="K39:M39"/>
    <mergeCell ref="C46:F48"/>
    <mergeCell ref="J13:J14"/>
    <mergeCell ref="K13:K15"/>
    <mergeCell ref="L13:L14"/>
    <mergeCell ref="K38:M38"/>
    <mergeCell ref="M13:M15"/>
    <mergeCell ref="H13:H14"/>
    <mergeCell ref="N13:N14"/>
    <mergeCell ref="B9:N9"/>
    <mergeCell ref="B10:N10"/>
    <mergeCell ref="G13:G15"/>
    <mergeCell ref="A13:A14"/>
    <mergeCell ref="B13:D13"/>
    <mergeCell ref="C15:D15"/>
    <mergeCell ref="F13:F14"/>
    <mergeCell ref="I13:I15"/>
    <mergeCell ref="E13:E15"/>
  </mergeCells>
  <printOptions horizontalCentered="1"/>
  <pageMargins left="0.27559055118110237" right="0.39370078740157483" top="7.874015748031496E-2" bottom="0.78740157480314965" header="0" footer="0"/>
  <pageSetup paperSize="9" scale="66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33"/>
  <sheetViews>
    <sheetView view="pageBreakPreview" zoomScaleNormal="100" zoomScaleSheetLayoutView="100" workbookViewId="0">
      <selection activeCell="G24" sqref="G24"/>
    </sheetView>
  </sheetViews>
  <sheetFormatPr defaultRowHeight="12.75" customHeight="1" x14ac:dyDescent="0.2"/>
  <cols>
    <col min="1" max="1" width="4.140625" style="48" customWidth="1"/>
    <col min="2" max="2" width="20.5703125" style="48" customWidth="1"/>
    <col min="3" max="3" width="10.28515625" style="48" customWidth="1"/>
    <col min="4" max="4" width="6.7109375" style="48" customWidth="1"/>
    <col min="5" max="5" width="14.140625" style="48" customWidth="1"/>
    <col min="6" max="6" width="6" style="48" customWidth="1"/>
    <col min="7" max="7" width="15" style="48" customWidth="1"/>
    <col min="8" max="8" width="6.7109375" style="48" customWidth="1"/>
    <col min="9" max="9" width="14.85546875" style="48" customWidth="1"/>
    <col min="10" max="10" width="10.140625" style="48" customWidth="1"/>
    <col min="11" max="11" width="11.42578125" style="48" hidden="1" customWidth="1"/>
    <col min="12" max="16384" width="9.140625" style="48"/>
  </cols>
  <sheetData>
    <row r="1" spans="1:9" x14ac:dyDescent="0.2">
      <c r="A1" s="48" t="s">
        <v>87</v>
      </c>
      <c r="C1" s="48" t="s">
        <v>393</v>
      </c>
    </row>
    <row r="2" spans="1:9" x14ac:dyDescent="0.2">
      <c r="A2" s="48" t="s">
        <v>88</v>
      </c>
    </row>
    <row r="3" spans="1:9" x14ac:dyDescent="0.2">
      <c r="A3" s="48" t="s">
        <v>89</v>
      </c>
    </row>
    <row r="4" spans="1:9" x14ac:dyDescent="0.2">
      <c r="A4" s="48" t="s">
        <v>90</v>
      </c>
    </row>
    <row r="5" spans="1:9" x14ac:dyDescent="0.2">
      <c r="A5" s="48" t="s">
        <v>91</v>
      </c>
    </row>
    <row r="6" spans="1:9" x14ac:dyDescent="0.2">
      <c r="A6" s="48" t="s">
        <v>337</v>
      </c>
      <c r="B6" s="1" t="s">
        <v>320</v>
      </c>
    </row>
    <row r="9" spans="1:9" x14ac:dyDescent="0.2">
      <c r="B9" s="180" t="s">
        <v>442</v>
      </c>
      <c r="C9" s="180"/>
      <c r="D9" s="180"/>
      <c r="E9" s="180"/>
      <c r="F9" s="180"/>
      <c r="G9" s="180"/>
      <c r="H9" s="180"/>
      <c r="I9" s="180"/>
    </row>
    <row r="10" spans="1:9" x14ac:dyDescent="0.2">
      <c r="B10" s="180" t="s">
        <v>893</v>
      </c>
      <c r="C10" s="180"/>
      <c r="D10" s="180"/>
      <c r="E10" s="180"/>
      <c r="F10" s="180"/>
      <c r="G10" s="180"/>
      <c r="H10" s="180"/>
      <c r="I10" s="180"/>
    </row>
    <row r="11" spans="1:9" x14ac:dyDescent="0.2">
      <c r="B11" s="156"/>
      <c r="C11" s="156"/>
      <c r="D11" s="156"/>
      <c r="E11" s="156"/>
      <c r="F11" s="156"/>
      <c r="G11" s="156"/>
      <c r="H11" s="156"/>
      <c r="I11" s="156"/>
    </row>
    <row r="12" spans="1:9" x14ac:dyDescent="0.2">
      <c r="A12" s="155" t="s">
        <v>780</v>
      </c>
      <c r="B12" s="48" t="s">
        <v>781</v>
      </c>
    </row>
    <row r="13" spans="1:9" ht="15" customHeight="1" x14ac:dyDescent="0.2">
      <c r="A13" s="202" t="s">
        <v>680</v>
      </c>
      <c r="B13" s="204" t="s">
        <v>444</v>
      </c>
      <c r="C13" s="205"/>
      <c r="D13" s="186" t="s">
        <v>347</v>
      </c>
      <c r="E13" s="186" t="s">
        <v>602</v>
      </c>
      <c r="F13" s="186" t="s">
        <v>347</v>
      </c>
      <c r="G13" s="186" t="s">
        <v>449</v>
      </c>
      <c r="H13" s="186" t="s">
        <v>347</v>
      </c>
      <c r="I13" s="186" t="s">
        <v>451</v>
      </c>
    </row>
    <row r="14" spans="1:9" ht="78.75" customHeight="1" x14ac:dyDescent="0.2">
      <c r="A14" s="203"/>
      <c r="B14" s="52" t="s">
        <v>452</v>
      </c>
      <c r="C14" s="105" t="s">
        <v>454</v>
      </c>
      <c r="D14" s="187"/>
      <c r="E14" s="188"/>
      <c r="F14" s="187"/>
      <c r="G14" s="188"/>
      <c r="H14" s="187"/>
      <c r="I14" s="188"/>
    </row>
    <row r="15" spans="1:9" x14ac:dyDescent="0.2">
      <c r="A15" s="48">
        <v>1</v>
      </c>
      <c r="B15" s="199">
        <v>2</v>
      </c>
      <c r="C15" s="201"/>
      <c r="D15" s="188"/>
      <c r="E15" s="52">
        <v>3</v>
      </c>
      <c r="F15" s="188"/>
      <c r="G15" s="52">
        <v>4</v>
      </c>
      <c r="H15" s="188"/>
      <c r="I15" s="52">
        <v>5</v>
      </c>
    </row>
    <row r="16" spans="1:9" x14ac:dyDescent="0.2">
      <c r="A16" s="52" t="s">
        <v>343</v>
      </c>
      <c r="B16" s="127" t="s">
        <v>782</v>
      </c>
      <c r="C16" s="126"/>
      <c r="D16" s="54" t="s">
        <v>783</v>
      </c>
      <c r="E16" s="121"/>
      <c r="F16" s="54" t="s">
        <v>784</v>
      </c>
      <c r="G16" s="121"/>
      <c r="H16" s="54" t="s">
        <v>785</v>
      </c>
      <c r="I16" s="98"/>
    </row>
    <row r="17" spans="1:11" x14ac:dyDescent="0.2">
      <c r="A17" s="52" t="s">
        <v>342</v>
      </c>
      <c r="B17" s="127" t="s">
        <v>786</v>
      </c>
      <c r="C17" s="126"/>
      <c r="D17" s="54" t="s">
        <v>787</v>
      </c>
      <c r="E17" s="121">
        <v>3600000</v>
      </c>
      <c r="F17" s="54" t="s">
        <v>788</v>
      </c>
      <c r="G17" s="121">
        <v>3602900.71</v>
      </c>
      <c r="H17" s="54" t="s">
        <v>789</v>
      </c>
      <c r="I17" s="98">
        <v>6.9572000000000003</v>
      </c>
    </row>
    <row r="18" spans="1:11" ht="25.5" x14ac:dyDescent="0.2">
      <c r="A18" s="52"/>
      <c r="B18" s="127" t="s">
        <v>905</v>
      </c>
      <c r="C18" s="126" t="s">
        <v>904</v>
      </c>
      <c r="D18" s="54"/>
      <c r="E18" s="121">
        <v>1500000</v>
      </c>
      <c r="F18" s="54"/>
      <c r="G18" s="121">
        <v>1502900.61</v>
      </c>
      <c r="H18" s="54"/>
      <c r="I18" s="98">
        <v>2.8988</v>
      </c>
    </row>
    <row r="19" spans="1:11" ht="25.5" x14ac:dyDescent="0.2">
      <c r="A19" s="52"/>
      <c r="B19" s="127" t="s">
        <v>790</v>
      </c>
      <c r="C19" s="126" t="s">
        <v>791</v>
      </c>
      <c r="D19" s="54"/>
      <c r="E19" s="121">
        <v>2100000</v>
      </c>
      <c r="F19" s="54"/>
      <c r="G19" s="121">
        <v>2100000.1</v>
      </c>
      <c r="H19" s="54"/>
      <c r="I19" s="98">
        <v>4.0583999999999998</v>
      </c>
    </row>
    <row r="20" spans="1:11" x14ac:dyDescent="0.2">
      <c r="A20" s="52" t="s">
        <v>341</v>
      </c>
      <c r="B20" s="127" t="s">
        <v>792</v>
      </c>
      <c r="C20" s="126"/>
      <c r="D20" s="54" t="s">
        <v>793</v>
      </c>
      <c r="E20" s="121"/>
      <c r="F20" s="54" t="s">
        <v>794</v>
      </c>
      <c r="G20" s="121"/>
      <c r="H20" s="54" t="s">
        <v>795</v>
      </c>
      <c r="I20" s="98"/>
    </row>
    <row r="21" spans="1:11" x14ac:dyDescent="0.2">
      <c r="A21" s="52" t="s">
        <v>796</v>
      </c>
      <c r="B21" s="127" t="s">
        <v>797</v>
      </c>
      <c r="C21" s="126"/>
      <c r="D21" s="54" t="s">
        <v>798</v>
      </c>
      <c r="E21" s="121">
        <v>3600000</v>
      </c>
      <c r="F21" s="54" t="s">
        <v>799</v>
      </c>
      <c r="G21" s="121">
        <v>3602900.71</v>
      </c>
      <c r="H21" s="54" t="s">
        <v>800</v>
      </c>
      <c r="I21" s="98">
        <v>6.9572000000000003</v>
      </c>
    </row>
    <row r="22" spans="1:11" x14ac:dyDescent="0.2">
      <c r="A22" s="159"/>
      <c r="B22" s="79"/>
      <c r="C22" s="79"/>
      <c r="D22" s="95"/>
      <c r="E22" s="129"/>
      <c r="F22" s="95"/>
      <c r="G22" s="129"/>
      <c r="H22" s="95"/>
      <c r="I22" s="129"/>
    </row>
    <row r="23" spans="1:11" ht="37.5" customHeight="1" x14ac:dyDescent="0.2">
      <c r="B23" s="161" t="s">
        <v>83</v>
      </c>
      <c r="C23" s="157"/>
      <c r="D23" s="157"/>
      <c r="E23" s="128" t="s">
        <v>85</v>
      </c>
      <c r="F23" s="157"/>
      <c r="G23" s="157"/>
      <c r="H23" s="128" t="s">
        <v>84</v>
      </c>
      <c r="I23" s="209" t="s">
        <v>86</v>
      </c>
      <c r="J23" s="209"/>
      <c r="K23" s="209"/>
    </row>
    <row r="24" spans="1:11" ht="33" customHeight="1" x14ac:dyDescent="0.2">
      <c r="B24" s="161" t="s">
        <v>910</v>
      </c>
      <c r="E24" s="124" t="s">
        <v>340</v>
      </c>
      <c r="I24" s="207" t="s">
        <v>339</v>
      </c>
      <c r="J24" s="207"/>
    </row>
    <row r="26" spans="1:11" ht="27.75" customHeight="1" x14ac:dyDescent="0.2"/>
    <row r="27" spans="1:11" ht="15" customHeight="1" x14ac:dyDescent="0.2"/>
    <row r="28" spans="1:11" ht="15" customHeight="1" x14ac:dyDescent="0.2"/>
    <row r="29" spans="1:11" ht="15" customHeight="1" x14ac:dyDescent="0.2"/>
    <row r="31" spans="1:11" x14ac:dyDescent="0.2">
      <c r="C31" s="180"/>
      <c r="D31" s="180"/>
      <c r="E31" s="180"/>
    </row>
    <row r="32" spans="1:11" x14ac:dyDescent="0.2">
      <c r="C32" s="180"/>
      <c r="D32" s="180"/>
      <c r="E32" s="180"/>
    </row>
    <row r="33" spans="3:5" x14ac:dyDescent="0.2">
      <c r="C33" s="180"/>
      <c r="D33" s="180"/>
      <c r="E33" s="180"/>
    </row>
  </sheetData>
  <mergeCells count="14">
    <mergeCell ref="A13:A14"/>
    <mergeCell ref="E13:E14"/>
    <mergeCell ref="B9:I9"/>
    <mergeCell ref="D13:D15"/>
    <mergeCell ref="B10:I10"/>
    <mergeCell ref="C31:E33"/>
    <mergeCell ref="B15:C15"/>
    <mergeCell ref="G13:G14"/>
    <mergeCell ref="I23:K23"/>
    <mergeCell ref="I13:I14"/>
    <mergeCell ref="B13:C13"/>
    <mergeCell ref="H13:H15"/>
    <mergeCell ref="I24:J24"/>
    <mergeCell ref="F13:F15"/>
  </mergeCells>
  <printOptions horizontalCentered="1"/>
  <pageMargins left="0.27559055118110237" right="0.39370078740157483" top="7.874015748031496E-2" bottom="0.78740157480314965" header="0" footer="0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15</vt:i4>
      </vt:variant>
    </vt:vector>
  </HeadingPairs>
  <TitlesOfParts>
    <vt:vector size="31" baseType="lpstr">
      <vt:lpstr>1</vt:lpstr>
      <vt:lpstr>2</vt:lpstr>
      <vt:lpstr>3</vt:lpstr>
      <vt:lpstr>4</vt:lpstr>
      <vt:lpstr>5</vt:lpstr>
      <vt:lpstr>6_0</vt:lpstr>
      <vt:lpstr>6_1</vt:lpstr>
      <vt:lpstr>6_2</vt:lpstr>
      <vt:lpstr>6_3</vt:lpstr>
      <vt:lpstr>6_4</vt:lpstr>
      <vt:lpstr>6_5</vt:lpstr>
      <vt:lpstr>7</vt:lpstr>
      <vt:lpstr>8</vt:lpstr>
      <vt:lpstr>9</vt:lpstr>
      <vt:lpstr>10</vt:lpstr>
      <vt:lpstr>11</vt:lpstr>
      <vt:lpstr>'1'!Print_Area</vt:lpstr>
      <vt:lpstr>'10'!Print_Area</vt:lpstr>
      <vt:lpstr>'11'!Print_Area</vt:lpstr>
      <vt:lpstr>'2'!Print_Area</vt:lpstr>
      <vt:lpstr>'3'!Print_Area</vt:lpstr>
      <vt:lpstr>'4'!Print_Area</vt:lpstr>
      <vt:lpstr>'5'!Print_Area</vt:lpstr>
      <vt:lpstr>'6_0'!Print_Area</vt:lpstr>
      <vt:lpstr>'6_1'!Print_Area</vt:lpstr>
      <vt:lpstr>'6_2'!Print_Area</vt:lpstr>
      <vt:lpstr>'6_3'!Print_Area</vt:lpstr>
      <vt:lpstr>'6_4'!Print_Area</vt:lpstr>
      <vt:lpstr>'7'!Print_Area</vt:lpstr>
      <vt:lpstr>'8'!Print_Area</vt:lpstr>
      <vt:lpstr>'9'!Print_Area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Bojan BLAGOJEVIC</dc:creator>
  <cp:lastModifiedBy>Bojan BLAGOJEVIC</cp:lastModifiedBy>
  <cp:lastPrinted>2025-10-08T06:55:36Z</cp:lastPrinted>
  <dcterms:created xsi:type="dcterms:W3CDTF">2022-01-20T07:08:45Z</dcterms:created>
  <dcterms:modified xsi:type="dcterms:W3CDTF">2025-10-08T07:20:55Z</dcterms:modified>
</cp:coreProperties>
</file>